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610" tabRatio="436"/>
  </bookViews>
  <sheets>
    <sheet name="СТАРТ" sheetId="13" r:id="rId1"/>
    <sheet name="меню" sheetId="1" r:id="rId2"/>
    <sheet name="Что купить" sheetId="12" r:id="rId3"/>
    <sheet name="инструкция для дежурных" sheetId="5" r:id="rId4"/>
    <sheet name="продукты" sheetId="3" r:id="rId5"/>
    <sheet name="блюда" sheetId="2" r:id="rId6"/>
    <sheet name="Ограничения" sheetId="8" r:id="rId7"/>
    <sheet name="подсчет продуктов" sheetId="11" r:id="rId8"/>
    <sheet name="закупка по блюдам" sheetId="4" r:id="rId9"/>
    <sheet name="выбор" sheetId="6" r:id="rId10"/>
    <sheet name="To Do" sheetId="10" r:id="rId11"/>
    <sheet name="вопросы по Экселю" sheetId="7" r:id="rId12"/>
  </sheets>
  <definedNames>
    <definedName name="_xlnm._FilterDatabase" localSheetId="2" hidden="1">'Что купить'!$A$1:$F$120</definedName>
  </definedNames>
  <calcPr calcId="125725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5"/>
  <c r="C2"/>
  <c r="B3"/>
  <c r="C3" l="1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A8" i="11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C2"/>
  <c r="D2"/>
  <c r="C3"/>
  <c r="D3"/>
  <c r="E3"/>
  <c r="C4"/>
  <c r="D4"/>
  <c r="C5"/>
  <c r="D5"/>
  <c r="C6"/>
  <c r="D6"/>
  <c r="C7"/>
  <c r="D7"/>
  <c r="E2"/>
  <c r="E4"/>
  <c r="E5"/>
  <c r="E6"/>
  <c r="E7"/>
  <c r="F2"/>
  <c r="F3"/>
  <c r="F4"/>
  <c r="F5"/>
  <c r="F6"/>
  <c r="F7"/>
  <c r="G2"/>
  <c r="G3"/>
  <c r="G4"/>
  <c r="G5"/>
  <c r="G6"/>
  <c r="G7"/>
  <c r="H2"/>
  <c r="H3"/>
  <c r="H4"/>
  <c r="H5"/>
  <c r="H6"/>
  <c r="H7"/>
  <c r="I2"/>
  <c r="I3"/>
  <c r="I4"/>
  <c r="I5"/>
  <c r="I6"/>
  <c r="I7"/>
  <c r="J2"/>
  <c r="J3"/>
  <c r="J4"/>
  <c r="J5"/>
  <c r="J6"/>
  <c r="J7"/>
  <c r="K2"/>
  <c r="K3"/>
  <c r="K4"/>
  <c r="K5"/>
  <c r="K6"/>
  <c r="K7"/>
  <c r="L2"/>
  <c r="L3"/>
  <c r="L4"/>
  <c r="L5"/>
  <c r="L6"/>
  <c r="L7"/>
  <c r="M2"/>
  <c r="M3"/>
  <c r="M4"/>
  <c r="M5"/>
  <c r="M6"/>
  <c r="M7"/>
  <c r="N2"/>
  <c r="N3"/>
  <c r="N4"/>
  <c r="N5"/>
  <c r="N6"/>
  <c r="N7"/>
  <c r="O2"/>
  <c r="O3"/>
  <c r="O4"/>
  <c r="O5"/>
  <c r="O6"/>
  <c r="O7"/>
  <c r="A3" i="4"/>
  <c r="E3"/>
  <c r="P2" i="11"/>
  <c r="Q2"/>
  <c r="P3"/>
  <c r="Q3"/>
  <c r="P4"/>
  <c r="Q4"/>
  <c r="P5"/>
  <c r="Q5"/>
  <c r="P6"/>
  <c r="Q6"/>
  <c r="P7"/>
  <c r="Q7"/>
  <c r="R2"/>
  <c r="R3"/>
  <c r="R4"/>
  <c r="R5"/>
  <c r="R6"/>
  <c r="R7"/>
  <c r="S2"/>
  <c r="S3"/>
  <c r="S4"/>
  <c r="S5"/>
  <c r="S6"/>
  <c r="S7"/>
  <c r="T2"/>
  <c r="T3"/>
  <c r="T4"/>
  <c r="T5"/>
  <c r="T6"/>
  <c r="T7"/>
  <c r="U2"/>
  <c r="U3"/>
  <c r="U4"/>
  <c r="U5"/>
  <c r="U6"/>
  <c r="U7"/>
  <c r="V2"/>
  <c r="V3"/>
  <c r="V4"/>
  <c r="V5"/>
  <c r="V6"/>
  <c r="V7"/>
  <c r="W2"/>
  <c r="W3"/>
  <c r="W4"/>
  <c r="W5"/>
  <c r="W6"/>
  <c r="W7"/>
  <c r="X2"/>
  <c r="X3"/>
  <c r="X4"/>
  <c r="X5"/>
  <c r="X6"/>
  <c r="X7"/>
  <c r="Y2"/>
  <c r="Y3"/>
  <c r="Y4"/>
  <c r="Y5"/>
  <c r="Y6"/>
  <c r="Y7"/>
  <c r="Z2"/>
  <c r="Z3"/>
  <c r="Z4"/>
  <c r="Z5"/>
  <c r="Z6"/>
  <c r="Z7"/>
  <c r="AA2"/>
  <c r="AA3"/>
  <c r="AA4"/>
  <c r="AA5"/>
  <c r="AA6"/>
  <c r="AA7"/>
  <c r="AB2"/>
  <c r="AB3"/>
  <c r="AB4"/>
  <c r="AB5"/>
  <c r="AB6"/>
  <c r="AB7"/>
  <c r="F3" i="4"/>
  <c r="AC2" i="11"/>
  <c r="AD2"/>
  <c r="AC3"/>
  <c r="AD3"/>
  <c r="AC4"/>
  <c r="AD4"/>
  <c r="AC5"/>
  <c r="AD5"/>
  <c r="AC6"/>
  <c r="AD6"/>
  <c r="AC7"/>
  <c r="AD7"/>
  <c r="AE2"/>
  <c r="AE3"/>
  <c r="AE4"/>
  <c r="AE5"/>
  <c r="AE6"/>
  <c r="AE7"/>
  <c r="AF2"/>
  <c r="AF3"/>
  <c r="AF4"/>
  <c r="AF5"/>
  <c r="AF6"/>
  <c r="AF7"/>
  <c r="AG2"/>
  <c r="AG3"/>
  <c r="AG4"/>
  <c r="AG5"/>
  <c r="AG6"/>
  <c r="AG7"/>
  <c r="AH2"/>
  <c r="AH3"/>
  <c r="AH4"/>
  <c r="AH5"/>
  <c r="AH6"/>
  <c r="AH7"/>
  <c r="AI2"/>
  <c r="AI3"/>
  <c r="AI4"/>
  <c r="AI5"/>
  <c r="AI6"/>
  <c r="AI7"/>
  <c r="AJ2"/>
  <c r="AJ3"/>
  <c r="AJ4"/>
  <c r="AJ5"/>
  <c r="AJ6"/>
  <c r="AJ7"/>
  <c r="AK2"/>
  <c r="AK3"/>
  <c r="AK4"/>
  <c r="AK5"/>
  <c r="AK6"/>
  <c r="AK7"/>
  <c r="AL2"/>
  <c r="AL3"/>
  <c r="AL4"/>
  <c r="AL5"/>
  <c r="AL6"/>
  <c r="AL7"/>
  <c r="AM2"/>
  <c r="AM3"/>
  <c r="AM4"/>
  <c r="AM5"/>
  <c r="AM6"/>
  <c r="AM7"/>
  <c r="AN2"/>
  <c r="AN3"/>
  <c r="AN4"/>
  <c r="AN5"/>
  <c r="AN6"/>
  <c r="AN7"/>
  <c r="AO2"/>
  <c r="AO3"/>
  <c r="AO4"/>
  <c r="AO5"/>
  <c r="AO6"/>
  <c r="AO7"/>
  <c r="G3" i="4"/>
  <c r="AP2" i="11"/>
  <c r="AQ2"/>
  <c r="AP3"/>
  <c r="AQ3"/>
  <c r="AP4"/>
  <c r="AQ4"/>
  <c r="AP5"/>
  <c r="AQ5"/>
  <c r="AP6"/>
  <c r="AQ6"/>
  <c r="AP7"/>
  <c r="AQ7"/>
  <c r="AR2"/>
  <c r="AR3"/>
  <c r="AR4"/>
  <c r="AR5"/>
  <c r="AR6"/>
  <c r="AR7"/>
  <c r="AS2"/>
  <c r="AS3"/>
  <c r="AS4"/>
  <c r="AS5"/>
  <c r="AS6"/>
  <c r="AS7"/>
  <c r="AT2"/>
  <c r="AT3"/>
  <c r="AT4"/>
  <c r="AT5"/>
  <c r="AT6"/>
  <c r="AT7"/>
  <c r="AU2"/>
  <c r="AU3"/>
  <c r="AU4"/>
  <c r="AU5"/>
  <c r="AU6"/>
  <c r="AU7"/>
  <c r="AV2"/>
  <c r="AV3"/>
  <c r="AV4"/>
  <c r="AV5"/>
  <c r="AV6"/>
  <c r="AV7"/>
  <c r="AW2"/>
  <c r="AW3"/>
  <c r="AW4"/>
  <c r="AW5"/>
  <c r="AW6"/>
  <c r="AW7"/>
  <c r="AX2"/>
  <c r="AX3"/>
  <c r="AX4"/>
  <c r="AX5"/>
  <c r="AX6"/>
  <c r="AX7"/>
  <c r="AY2"/>
  <c r="AY3"/>
  <c r="AY4"/>
  <c r="AY5"/>
  <c r="AY6"/>
  <c r="AY7"/>
  <c r="AZ2"/>
  <c r="AZ3"/>
  <c r="AZ4"/>
  <c r="AZ5"/>
  <c r="AZ6"/>
  <c r="AZ7"/>
  <c r="BA2"/>
  <c r="BA3"/>
  <c r="BA4"/>
  <c r="BA5"/>
  <c r="BA6"/>
  <c r="BA7"/>
  <c r="BB2"/>
  <c r="BB3"/>
  <c r="BB4"/>
  <c r="BB5"/>
  <c r="BB6"/>
  <c r="BB7"/>
  <c r="H3" i="4"/>
  <c r="E3" i="12"/>
  <c r="D18" i="2"/>
  <c r="J18"/>
  <c r="G18"/>
  <c r="M18"/>
  <c r="P18"/>
  <c r="S18"/>
  <c r="U18"/>
  <c r="D19"/>
  <c r="J19"/>
  <c r="G19"/>
  <c r="M19"/>
  <c r="P19"/>
  <c r="S19"/>
  <c r="U19"/>
  <c r="D20"/>
  <c r="J20"/>
  <c r="G20"/>
  <c r="M20"/>
  <c r="P20"/>
  <c r="S20"/>
  <c r="U20"/>
  <c r="D21"/>
  <c r="J21"/>
  <c r="G21"/>
  <c r="M21"/>
  <c r="P21"/>
  <c r="S21"/>
  <c r="U21"/>
  <c r="D22"/>
  <c r="J22"/>
  <c r="G22"/>
  <c r="M22"/>
  <c r="P22"/>
  <c r="S22"/>
  <c r="U22"/>
  <c r="D23"/>
  <c r="J23"/>
  <c r="G23"/>
  <c r="M23"/>
  <c r="P23"/>
  <c r="S23"/>
  <c r="U23"/>
  <c r="D24"/>
  <c r="J24"/>
  <c r="G24"/>
  <c r="M24"/>
  <c r="P24"/>
  <c r="S24"/>
  <c r="U24"/>
  <c r="D25"/>
  <c r="G25"/>
  <c r="J25"/>
  <c r="M25"/>
  <c r="P25"/>
  <c r="S25"/>
  <c r="U25"/>
  <c r="D26"/>
  <c r="G26"/>
  <c r="J26"/>
  <c r="M26"/>
  <c r="P26"/>
  <c r="S26"/>
  <c r="U26"/>
  <c r="D27"/>
  <c r="G27"/>
  <c r="J27"/>
  <c r="M27"/>
  <c r="P27"/>
  <c r="S27"/>
  <c r="U27"/>
  <c r="D28"/>
  <c r="G28"/>
  <c r="J28"/>
  <c r="M28"/>
  <c r="P28"/>
  <c r="S28"/>
  <c r="U28"/>
  <c r="D29"/>
  <c r="G29"/>
  <c r="J29"/>
  <c r="M29"/>
  <c r="P29"/>
  <c r="S29"/>
  <c r="U29"/>
  <c r="D30"/>
  <c r="G30"/>
  <c r="J30"/>
  <c r="M30"/>
  <c r="P30"/>
  <c r="S30"/>
  <c r="U30"/>
  <c r="D31"/>
  <c r="G31"/>
  <c r="J31"/>
  <c r="M31"/>
  <c r="P31"/>
  <c r="S31"/>
  <c r="U31"/>
  <c r="D32"/>
  <c r="G32"/>
  <c r="J32"/>
  <c r="M32"/>
  <c r="P32"/>
  <c r="S32"/>
  <c r="U32"/>
  <c r="D33"/>
  <c r="G33"/>
  <c r="J33"/>
  <c r="M33"/>
  <c r="P33"/>
  <c r="S33"/>
  <c r="U33"/>
  <c r="D34"/>
  <c r="G34"/>
  <c r="J34"/>
  <c r="M34"/>
  <c r="P34"/>
  <c r="S34"/>
  <c r="U34"/>
  <c r="D35"/>
  <c r="G35"/>
  <c r="J35"/>
  <c r="M35"/>
  <c r="P35"/>
  <c r="S35"/>
  <c r="U35"/>
  <c r="D36"/>
  <c r="G36"/>
  <c r="J36"/>
  <c r="M36"/>
  <c r="P36"/>
  <c r="S36"/>
  <c r="U36"/>
  <c r="D37"/>
  <c r="G37"/>
  <c r="J37"/>
  <c r="M37"/>
  <c r="P37"/>
  <c r="S37"/>
  <c r="U37"/>
  <c r="D38"/>
  <c r="G38"/>
  <c r="J38"/>
  <c r="M38"/>
  <c r="P38"/>
  <c r="S38"/>
  <c r="U38"/>
  <c r="D39"/>
  <c r="G39"/>
  <c r="J39"/>
  <c r="M39"/>
  <c r="P39"/>
  <c r="S39"/>
  <c r="U39"/>
  <c r="D40"/>
  <c r="G40"/>
  <c r="J40"/>
  <c r="M40"/>
  <c r="P40"/>
  <c r="S40"/>
  <c r="U40"/>
  <c r="D6"/>
  <c r="G6"/>
  <c r="J6"/>
  <c r="S6"/>
  <c r="U6"/>
  <c r="J7"/>
  <c r="S7"/>
  <c r="U7"/>
  <c r="J8"/>
  <c r="U8"/>
  <c r="D9"/>
  <c r="G9"/>
  <c r="J9"/>
  <c r="M9"/>
  <c r="P9"/>
  <c r="S9"/>
  <c r="U9"/>
  <c r="D10"/>
  <c r="G10"/>
  <c r="J10"/>
  <c r="M10"/>
  <c r="P10"/>
  <c r="S10"/>
  <c r="U10"/>
  <c r="D11"/>
  <c r="G11"/>
  <c r="U11"/>
  <c r="D12"/>
  <c r="G12"/>
  <c r="J12"/>
  <c r="U12"/>
  <c r="D13"/>
  <c r="G13"/>
  <c r="J13"/>
  <c r="M13"/>
  <c r="P13"/>
  <c r="S13"/>
  <c r="U13"/>
  <c r="D14"/>
  <c r="G14"/>
  <c r="J14"/>
  <c r="M14"/>
  <c r="P14"/>
  <c r="S14"/>
  <c r="U14"/>
  <c r="D15"/>
  <c r="G15"/>
  <c r="J15"/>
  <c r="M15"/>
  <c r="P15"/>
  <c r="S15"/>
  <c r="U15"/>
  <c r="D16"/>
  <c r="G16"/>
  <c r="J16"/>
  <c r="M16"/>
  <c r="P16"/>
  <c r="S16"/>
  <c r="U16"/>
  <c r="D17"/>
  <c r="G17"/>
  <c r="J17"/>
  <c r="M17"/>
  <c r="P17"/>
  <c r="S17"/>
  <c r="U17"/>
  <c r="D5"/>
  <c r="G5"/>
  <c r="J5"/>
  <c r="M5"/>
  <c r="P5"/>
  <c r="S5"/>
  <c r="U5"/>
  <c r="D4"/>
  <c r="G4"/>
  <c r="J4"/>
  <c r="M4"/>
  <c r="P4"/>
  <c r="S4"/>
  <c r="U4"/>
  <c r="D3"/>
  <c r="G3"/>
  <c r="J3"/>
  <c r="M3"/>
  <c r="P3"/>
  <c r="S3"/>
  <c r="U3"/>
  <c r="D2"/>
  <c r="G2"/>
  <c r="J2"/>
  <c r="M2"/>
  <c r="S2"/>
  <c r="U2"/>
  <c r="P3" i="5"/>
  <c r="P4"/>
  <c r="P5"/>
  <c r="P6"/>
  <c r="P7"/>
  <c r="P8"/>
  <c r="P9"/>
  <c r="P10"/>
  <c r="P11"/>
  <c r="P12"/>
  <c r="P13"/>
  <c r="P14"/>
  <c r="P15"/>
  <c r="P16"/>
  <c r="P17"/>
  <c r="P18"/>
  <c r="P19"/>
  <c r="P20"/>
  <c r="P21"/>
  <c r="P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"/>
  <c r="A10"/>
  <c r="A11"/>
  <c r="A12"/>
  <c r="A13"/>
  <c r="A14"/>
  <c r="A15"/>
  <c r="A16"/>
  <c r="A17"/>
  <c r="A18"/>
  <c r="A19"/>
  <c r="A20"/>
  <c r="A21"/>
  <c r="A2"/>
  <c r="A3"/>
  <c r="A4"/>
  <c r="A5"/>
  <c r="A6"/>
  <c r="A7"/>
  <c r="A8"/>
  <c r="A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L6"/>
  <c r="L7"/>
  <c r="L8"/>
  <c r="L9"/>
  <c r="L10"/>
  <c r="L11"/>
  <c r="L12"/>
  <c r="L13"/>
  <c r="L14"/>
  <c r="L15"/>
  <c r="L16"/>
  <c r="L17"/>
  <c r="L18"/>
  <c r="L19"/>
  <c r="L20"/>
  <c r="L21"/>
  <c r="L4"/>
  <c r="L5"/>
  <c r="L2"/>
  <c r="L3"/>
  <c r="A113" i="4"/>
  <c r="E113"/>
  <c r="F113"/>
  <c r="G113"/>
  <c r="H113"/>
  <c r="E113" i="12"/>
  <c r="F113"/>
  <c r="A114" i="4"/>
  <c r="E114"/>
  <c r="F114"/>
  <c r="G114"/>
  <c r="H114"/>
  <c r="E114" i="12"/>
  <c r="F114"/>
  <c r="A115" i="4"/>
  <c r="E115"/>
  <c r="F115"/>
  <c r="G115"/>
  <c r="H115"/>
  <c r="E115" i="12"/>
  <c r="F115"/>
  <c r="A116" i="4"/>
  <c r="E116"/>
  <c r="F116"/>
  <c r="G116"/>
  <c r="H116"/>
  <c r="E116" i="12"/>
  <c r="F116"/>
  <c r="A117" i="4"/>
  <c r="E117"/>
  <c r="F117"/>
  <c r="G117"/>
  <c r="H117"/>
  <c r="E117" i="12"/>
  <c r="F117"/>
  <c r="A118" i="4"/>
  <c r="E118"/>
  <c r="F118"/>
  <c r="G118"/>
  <c r="H118"/>
  <c r="E118" i="12"/>
  <c r="F118"/>
  <c r="A119" i="4"/>
  <c r="E119"/>
  <c r="F119"/>
  <c r="G119"/>
  <c r="H119"/>
  <c r="E119" i="12"/>
  <c r="F119"/>
  <c r="A120" i="4"/>
  <c r="E120"/>
  <c r="F120"/>
  <c r="G120"/>
  <c r="H120"/>
  <c r="E120" i="12"/>
  <c r="F120"/>
  <c r="A101" i="4"/>
  <c r="E101"/>
  <c r="F101"/>
  <c r="G101"/>
  <c r="H101"/>
  <c r="E101" i="12"/>
  <c r="F101"/>
  <c r="A102" i="4"/>
  <c r="E102"/>
  <c r="F102"/>
  <c r="G102"/>
  <c r="H102"/>
  <c r="E102" i="12"/>
  <c r="F102"/>
  <c r="A103" i="4"/>
  <c r="E103"/>
  <c r="F103"/>
  <c r="G103"/>
  <c r="H103"/>
  <c r="E103" i="12"/>
  <c r="F103"/>
  <c r="A104" i="4"/>
  <c r="E104"/>
  <c r="F104"/>
  <c r="G104"/>
  <c r="H104"/>
  <c r="E104" i="12"/>
  <c r="F104"/>
  <c r="A105" i="4"/>
  <c r="E105"/>
  <c r="F105"/>
  <c r="G105"/>
  <c r="H105"/>
  <c r="E105" i="12"/>
  <c r="F105"/>
  <c r="A106" i="4"/>
  <c r="E106"/>
  <c r="F106"/>
  <c r="G106"/>
  <c r="H106"/>
  <c r="E106" i="12"/>
  <c r="F106"/>
  <c r="A107" i="4"/>
  <c r="E107"/>
  <c r="F107"/>
  <c r="G107"/>
  <c r="H107"/>
  <c r="E107" i="12"/>
  <c r="F107"/>
  <c r="A108" i="4"/>
  <c r="E108"/>
  <c r="F108"/>
  <c r="G108"/>
  <c r="H108"/>
  <c r="E108" i="12"/>
  <c r="F108"/>
  <c r="A109" i="4"/>
  <c r="E109"/>
  <c r="F109"/>
  <c r="G109"/>
  <c r="H109"/>
  <c r="E109" i="12"/>
  <c r="F109"/>
  <c r="A110" i="4"/>
  <c r="E110"/>
  <c r="F110"/>
  <c r="G110"/>
  <c r="H110"/>
  <c r="E110" i="12"/>
  <c r="F110"/>
  <c r="A111" i="4"/>
  <c r="E111"/>
  <c r="F111"/>
  <c r="G111"/>
  <c r="H111"/>
  <c r="E111" i="12"/>
  <c r="F111"/>
  <c r="A112" i="4"/>
  <c r="E112"/>
  <c r="F112"/>
  <c r="G112"/>
  <c r="H112"/>
  <c r="E112" i="12"/>
  <c r="F112"/>
  <c r="A70" i="4"/>
  <c r="E70"/>
  <c r="F70"/>
  <c r="G70"/>
  <c r="H70"/>
  <c r="E70" i="12"/>
  <c r="F70"/>
  <c r="A71" i="4"/>
  <c r="E71"/>
  <c r="F71"/>
  <c r="G71"/>
  <c r="H71"/>
  <c r="E71" i="12"/>
  <c r="F71"/>
  <c r="A72" i="4"/>
  <c r="E72"/>
  <c r="F72"/>
  <c r="G72"/>
  <c r="H72"/>
  <c r="E72" i="12"/>
  <c r="F72"/>
  <c r="A73" i="4"/>
  <c r="E73"/>
  <c r="F73"/>
  <c r="G73"/>
  <c r="H73"/>
  <c r="E73" i="12"/>
  <c r="F73"/>
  <c r="A74" i="4"/>
  <c r="E74"/>
  <c r="F74"/>
  <c r="G74"/>
  <c r="H74"/>
  <c r="E74" i="12"/>
  <c r="F74"/>
  <c r="A75" i="4"/>
  <c r="E75"/>
  <c r="F75"/>
  <c r="G75"/>
  <c r="H75"/>
  <c r="E75" i="12"/>
  <c r="F75"/>
  <c r="A76" i="4"/>
  <c r="E76"/>
  <c r="F76"/>
  <c r="G76"/>
  <c r="H76"/>
  <c r="E76" i="12"/>
  <c r="F76"/>
  <c r="A77" i="4"/>
  <c r="E77"/>
  <c r="F77"/>
  <c r="G77"/>
  <c r="H77"/>
  <c r="E77" i="12"/>
  <c r="F77"/>
  <c r="A78" i="4"/>
  <c r="E78"/>
  <c r="F78"/>
  <c r="G78"/>
  <c r="H78"/>
  <c r="E78" i="12"/>
  <c r="F78"/>
  <c r="A79" i="4"/>
  <c r="E79"/>
  <c r="F79"/>
  <c r="G79"/>
  <c r="H79"/>
  <c r="E79" i="12"/>
  <c r="F79"/>
  <c r="A80" i="4"/>
  <c r="E80"/>
  <c r="F80"/>
  <c r="G80"/>
  <c r="H80"/>
  <c r="E80" i="12"/>
  <c r="F80"/>
  <c r="A81" i="4"/>
  <c r="E81"/>
  <c r="F81"/>
  <c r="G81"/>
  <c r="H81"/>
  <c r="E81" i="12"/>
  <c r="F81"/>
  <c r="A82" i="4"/>
  <c r="E82"/>
  <c r="F82"/>
  <c r="G82"/>
  <c r="H82"/>
  <c r="E82" i="12"/>
  <c r="F82"/>
  <c r="A83" i="4"/>
  <c r="E83"/>
  <c r="F83"/>
  <c r="G83"/>
  <c r="H83"/>
  <c r="E83" i="12"/>
  <c r="F83"/>
  <c r="A84" i="4"/>
  <c r="E84"/>
  <c r="F84"/>
  <c r="G84"/>
  <c r="H84"/>
  <c r="E84" i="12"/>
  <c r="F84"/>
  <c r="A85" i="4"/>
  <c r="E85"/>
  <c r="F85"/>
  <c r="G85"/>
  <c r="H85"/>
  <c r="E85" i="12"/>
  <c r="F85"/>
  <c r="A86" i="4"/>
  <c r="E86"/>
  <c r="F86"/>
  <c r="G86"/>
  <c r="H86"/>
  <c r="E86" i="12"/>
  <c r="F86"/>
  <c r="A87" i="4"/>
  <c r="E87"/>
  <c r="F87"/>
  <c r="G87"/>
  <c r="H87"/>
  <c r="E87" i="12"/>
  <c r="F87"/>
  <c r="A88" i="4"/>
  <c r="E88"/>
  <c r="F88"/>
  <c r="G88"/>
  <c r="H88"/>
  <c r="E88" i="12"/>
  <c r="F88"/>
  <c r="A89" i="4"/>
  <c r="E89"/>
  <c r="F89"/>
  <c r="G89"/>
  <c r="H89"/>
  <c r="E89" i="12"/>
  <c r="F89"/>
  <c r="A90" i="4"/>
  <c r="E90"/>
  <c r="F90"/>
  <c r="G90"/>
  <c r="H90"/>
  <c r="E90" i="12"/>
  <c r="F90"/>
  <c r="A91" i="4"/>
  <c r="E91"/>
  <c r="F91"/>
  <c r="G91"/>
  <c r="H91"/>
  <c r="E91" i="12"/>
  <c r="F91"/>
  <c r="A92" i="4"/>
  <c r="E92"/>
  <c r="F92"/>
  <c r="G92"/>
  <c r="H92"/>
  <c r="E92" i="12"/>
  <c r="F92"/>
  <c r="A93" i="4"/>
  <c r="E93"/>
  <c r="F93"/>
  <c r="G93"/>
  <c r="H93"/>
  <c r="E93" i="12"/>
  <c r="F93"/>
  <c r="A94" i="4"/>
  <c r="E94"/>
  <c r="F94"/>
  <c r="G94"/>
  <c r="H94"/>
  <c r="E94" i="12"/>
  <c r="F94"/>
  <c r="A95" i="4"/>
  <c r="E95"/>
  <c r="F95"/>
  <c r="G95"/>
  <c r="H95"/>
  <c r="E95" i="12"/>
  <c r="F95"/>
  <c r="A96" i="4"/>
  <c r="E96"/>
  <c r="F96"/>
  <c r="G96"/>
  <c r="H96"/>
  <c r="E96" i="12"/>
  <c r="F96"/>
  <c r="A97" i="4"/>
  <c r="E97"/>
  <c r="F97"/>
  <c r="G97"/>
  <c r="H97"/>
  <c r="E97" i="12"/>
  <c r="F97"/>
  <c r="A98" i="4"/>
  <c r="E98"/>
  <c r="F98"/>
  <c r="G98"/>
  <c r="H98"/>
  <c r="E98" i="12"/>
  <c r="F98"/>
  <c r="A99" i="4"/>
  <c r="E99"/>
  <c r="F99"/>
  <c r="G99"/>
  <c r="H99"/>
  <c r="E99" i="12"/>
  <c r="F99"/>
  <c r="A100" i="4"/>
  <c r="E100"/>
  <c r="F100"/>
  <c r="G100"/>
  <c r="H100"/>
  <c r="E100" i="12"/>
  <c r="F100"/>
  <c r="A45" i="4"/>
  <c r="E45"/>
  <c r="F45"/>
  <c r="G45"/>
  <c r="H45"/>
  <c r="E45" i="12"/>
  <c r="F45"/>
  <c r="A46" i="4"/>
  <c r="E46"/>
  <c r="F46"/>
  <c r="G46"/>
  <c r="H46"/>
  <c r="E46" i="12"/>
  <c r="F46"/>
  <c r="A47" i="4"/>
  <c r="E47"/>
  <c r="F47"/>
  <c r="G47"/>
  <c r="H47"/>
  <c r="E47" i="12"/>
  <c r="F47"/>
  <c r="A48" i="4"/>
  <c r="E48"/>
  <c r="F48"/>
  <c r="G48"/>
  <c r="H48"/>
  <c r="E48" i="12"/>
  <c r="F48"/>
  <c r="A49" i="4"/>
  <c r="E49"/>
  <c r="F49"/>
  <c r="G49"/>
  <c r="H49"/>
  <c r="E49" i="12"/>
  <c r="F49"/>
  <c r="A50" i="4"/>
  <c r="E50"/>
  <c r="F50"/>
  <c r="G50"/>
  <c r="H50"/>
  <c r="E50" i="12"/>
  <c r="F50"/>
  <c r="A51" i="4"/>
  <c r="E51"/>
  <c r="F51"/>
  <c r="G51"/>
  <c r="H51"/>
  <c r="E51" i="12"/>
  <c r="F51"/>
  <c r="A52" i="4"/>
  <c r="E52"/>
  <c r="F52"/>
  <c r="G52"/>
  <c r="H52"/>
  <c r="E52" i="12"/>
  <c r="F52"/>
  <c r="A53" i="4"/>
  <c r="E53"/>
  <c r="F53"/>
  <c r="G53"/>
  <c r="H53"/>
  <c r="E53" i="12"/>
  <c r="F53"/>
  <c r="A54" i="4"/>
  <c r="E54"/>
  <c r="F54"/>
  <c r="G54"/>
  <c r="H54"/>
  <c r="E54" i="12"/>
  <c r="F54"/>
  <c r="A55" i="4"/>
  <c r="E55"/>
  <c r="F55"/>
  <c r="G55"/>
  <c r="H55"/>
  <c r="E55" i="12"/>
  <c r="F55"/>
  <c r="A56" i="4"/>
  <c r="E56"/>
  <c r="F56"/>
  <c r="G56"/>
  <c r="H56"/>
  <c r="E56" i="12"/>
  <c r="F56"/>
  <c r="A57" i="4"/>
  <c r="E57"/>
  <c r="F57"/>
  <c r="G57"/>
  <c r="H57"/>
  <c r="E57" i="12"/>
  <c r="F57"/>
  <c r="A58" i="4"/>
  <c r="E58"/>
  <c r="F58"/>
  <c r="G58"/>
  <c r="H58"/>
  <c r="E58" i="12"/>
  <c r="F58"/>
  <c r="A59" i="4"/>
  <c r="E59"/>
  <c r="F59"/>
  <c r="G59"/>
  <c r="H59"/>
  <c r="E59" i="12"/>
  <c r="F59"/>
  <c r="A60" i="4"/>
  <c r="E60"/>
  <c r="F60"/>
  <c r="G60"/>
  <c r="H60"/>
  <c r="E60" i="12"/>
  <c r="F60"/>
  <c r="A61" i="4"/>
  <c r="E61"/>
  <c r="F61"/>
  <c r="G61"/>
  <c r="H61"/>
  <c r="E61" i="12"/>
  <c r="F61"/>
  <c r="A62" i="4"/>
  <c r="E62"/>
  <c r="F62"/>
  <c r="G62"/>
  <c r="H62"/>
  <c r="E62" i="12"/>
  <c r="F62"/>
  <c r="A63" i="4"/>
  <c r="E63"/>
  <c r="F63"/>
  <c r="G63"/>
  <c r="H63"/>
  <c r="E63" i="12"/>
  <c r="F63"/>
  <c r="A64" i="4"/>
  <c r="E64"/>
  <c r="F64"/>
  <c r="G64"/>
  <c r="H64"/>
  <c r="E64" i="12"/>
  <c r="F64"/>
  <c r="A65" i="4"/>
  <c r="E65"/>
  <c r="F65"/>
  <c r="G65"/>
  <c r="H65"/>
  <c r="E65" i="12"/>
  <c r="F65"/>
  <c r="A66" i="4"/>
  <c r="E66"/>
  <c r="F66"/>
  <c r="G66"/>
  <c r="H66"/>
  <c r="E66" i="12"/>
  <c r="F66"/>
  <c r="A67" i="4"/>
  <c r="E67"/>
  <c r="F67"/>
  <c r="G67"/>
  <c r="H67"/>
  <c r="E67" i="12"/>
  <c r="F67"/>
  <c r="A68" i="4"/>
  <c r="E68"/>
  <c r="F68"/>
  <c r="G68"/>
  <c r="H68"/>
  <c r="E68" i="12"/>
  <c r="F68"/>
  <c r="A69" i="4"/>
  <c r="E69"/>
  <c r="F69"/>
  <c r="G69"/>
  <c r="H69"/>
  <c r="E69" i="12"/>
  <c r="F69"/>
  <c r="A44" i="4"/>
  <c r="E44"/>
  <c r="F44"/>
  <c r="G44"/>
  <c r="H44"/>
  <c r="E44" i="12"/>
  <c r="F44"/>
  <c r="A43" i="4"/>
  <c r="E43"/>
  <c r="F43"/>
  <c r="G43"/>
  <c r="H43"/>
  <c r="E43" i="12"/>
  <c r="C43"/>
  <c r="F43"/>
  <c r="A42" i="4"/>
  <c r="E42"/>
  <c r="F42"/>
  <c r="G42"/>
  <c r="H42"/>
  <c r="E42" i="12"/>
  <c r="C42"/>
  <c r="F42"/>
  <c r="A41" i="4"/>
  <c r="E41"/>
  <c r="F41"/>
  <c r="G41"/>
  <c r="H41"/>
  <c r="E41" i="12"/>
  <c r="F41"/>
  <c r="A40" i="4"/>
  <c r="E40"/>
  <c r="F40"/>
  <c r="G40"/>
  <c r="H40"/>
  <c r="E40" i="12"/>
  <c r="C40"/>
  <c r="F40"/>
  <c r="A39" i="4"/>
  <c r="E39"/>
  <c r="F39"/>
  <c r="G39"/>
  <c r="H39"/>
  <c r="E39" i="12"/>
  <c r="C39"/>
  <c r="F39"/>
  <c r="A38" i="4"/>
  <c r="E38"/>
  <c r="F38"/>
  <c r="G38"/>
  <c r="H38"/>
  <c r="E38" i="12"/>
  <c r="C38"/>
  <c r="F38"/>
  <c r="A37" i="4"/>
  <c r="E37"/>
  <c r="F37"/>
  <c r="G37"/>
  <c r="H37"/>
  <c r="E37" i="12"/>
  <c r="F37"/>
  <c r="A36" i="4"/>
  <c r="E36"/>
  <c r="F36"/>
  <c r="G36"/>
  <c r="H36"/>
  <c r="E36" i="12"/>
  <c r="F36"/>
  <c r="A35" i="4"/>
  <c r="E35"/>
  <c r="F35"/>
  <c r="G35"/>
  <c r="H35"/>
  <c r="E35" i="12"/>
  <c r="F35"/>
  <c r="A34" i="4"/>
  <c r="E34"/>
  <c r="F34"/>
  <c r="G34"/>
  <c r="H34"/>
  <c r="E34" i="12"/>
  <c r="F34"/>
  <c r="A33" i="4"/>
  <c r="E33"/>
  <c r="F33"/>
  <c r="G33"/>
  <c r="H33"/>
  <c r="E33" i="12"/>
  <c r="C33"/>
  <c r="F33"/>
  <c r="A32" i="4"/>
  <c r="E32"/>
  <c r="F32"/>
  <c r="G32"/>
  <c r="H32"/>
  <c r="E32" i="12"/>
  <c r="C32"/>
  <c r="F32"/>
  <c r="A31" i="4"/>
  <c r="E31"/>
  <c r="F31"/>
  <c r="G31"/>
  <c r="H31"/>
  <c r="E31" i="12"/>
  <c r="C31"/>
  <c r="F31"/>
  <c r="A30" i="4"/>
  <c r="E30"/>
  <c r="F30"/>
  <c r="G30"/>
  <c r="H30"/>
  <c r="E30" i="12"/>
  <c r="C30"/>
  <c r="F30"/>
  <c r="A29" i="4"/>
  <c r="E29"/>
  <c r="F29"/>
  <c r="G29"/>
  <c r="H29"/>
  <c r="E29" i="12"/>
  <c r="C29"/>
  <c r="F29"/>
  <c r="A28" i="4"/>
  <c r="E28"/>
  <c r="F28"/>
  <c r="G28"/>
  <c r="H28"/>
  <c r="E28" i="12"/>
  <c r="C28"/>
  <c r="F28"/>
  <c r="A27" i="4"/>
  <c r="E27"/>
  <c r="F27"/>
  <c r="G27"/>
  <c r="H27"/>
  <c r="E27" i="12"/>
  <c r="C27"/>
  <c r="F27"/>
  <c r="A26" i="4"/>
  <c r="E26"/>
  <c r="F26"/>
  <c r="G26"/>
  <c r="H26"/>
  <c r="E26" i="12"/>
  <c r="C26"/>
  <c r="F26"/>
  <c r="A25" i="4"/>
  <c r="E25"/>
  <c r="F25"/>
  <c r="G25"/>
  <c r="H25"/>
  <c r="E25" i="12"/>
  <c r="F25"/>
  <c r="A24" i="4"/>
  <c r="E24"/>
  <c r="F24"/>
  <c r="G24"/>
  <c r="H24"/>
  <c r="E24" i="12"/>
  <c r="C24"/>
  <c r="F24"/>
  <c r="A23" i="4"/>
  <c r="E23"/>
  <c r="F23"/>
  <c r="G23"/>
  <c r="H23"/>
  <c r="E23" i="12"/>
  <c r="C23"/>
  <c r="F23"/>
  <c r="A22" i="4"/>
  <c r="E22"/>
  <c r="F22"/>
  <c r="G22"/>
  <c r="H22"/>
  <c r="E22" i="12"/>
  <c r="C22"/>
  <c r="F22"/>
  <c r="A21" i="4"/>
  <c r="E21"/>
  <c r="F21"/>
  <c r="G21"/>
  <c r="H21"/>
  <c r="E21" i="12"/>
  <c r="C21"/>
  <c r="F21"/>
  <c r="A20" i="4"/>
  <c r="E20"/>
  <c r="F20"/>
  <c r="G20"/>
  <c r="H20"/>
  <c r="E20" i="12"/>
  <c r="C20"/>
  <c r="F20"/>
  <c r="A19" i="4"/>
  <c r="E19"/>
  <c r="F19"/>
  <c r="G19"/>
  <c r="H19"/>
  <c r="E19" i="12"/>
  <c r="C19"/>
  <c r="F19"/>
  <c r="A18" i="4"/>
  <c r="E18"/>
  <c r="F18"/>
  <c r="G18"/>
  <c r="H18"/>
  <c r="E18" i="12"/>
  <c r="C18"/>
  <c r="F18"/>
  <c r="A17" i="4"/>
  <c r="E17"/>
  <c r="F17"/>
  <c r="G17"/>
  <c r="H17"/>
  <c r="E17" i="12"/>
  <c r="C17"/>
  <c r="F17"/>
  <c r="A16" i="4"/>
  <c r="E16"/>
  <c r="F16"/>
  <c r="G16"/>
  <c r="H16"/>
  <c r="E16" i="12"/>
  <c r="C16"/>
  <c r="F16"/>
  <c r="A15" i="4"/>
  <c r="E15"/>
  <c r="F15"/>
  <c r="G15"/>
  <c r="H15"/>
  <c r="E15" i="12"/>
  <c r="C15"/>
  <c r="F15"/>
  <c r="A14" i="4"/>
  <c r="E14"/>
  <c r="F14"/>
  <c r="G14"/>
  <c r="H14"/>
  <c r="E14" i="12"/>
  <c r="C14"/>
  <c r="F14"/>
  <c r="A13" i="4"/>
  <c r="E13"/>
  <c r="F13"/>
  <c r="G13"/>
  <c r="H13"/>
  <c r="E13" i="12"/>
  <c r="F13"/>
  <c r="A12" i="4"/>
  <c r="E12"/>
  <c r="F12"/>
  <c r="G12"/>
  <c r="H12"/>
  <c r="E12" i="12"/>
  <c r="C12"/>
  <c r="F12"/>
  <c r="A11" i="4"/>
  <c r="E11"/>
  <c r="F11"/>
  <c r="G11"/>
  <c r="H11"/>
  <c r="E11" i="12"/>
  <c r="C11"/>
  <c r="F11"/>
  <c r="A10" i="4"/>
  <c r="E10"/>
  <c r="F10"/>
  <c r="G10"/>
  <c r="H10"/>
  <c r="E10" i="12"/>
  <c r="F10"/>
  <c r="A9" i="4"/>
  <c r="E9"/>
  <c r="F9"/>
  <c r="G9"/>
  <c r="H9"/>
  <c r="E9" i="12"/>
  <c r="C9"/>
  <c r="F9"/>
  <c r="A8" i="4"/>
  <c r="E8"/>
  <c r="F8"/>
  <c r="G8"/>
  <c r="H8"/>
  <c r="E8" i="12"/>
  <c r="C8"/>
  <c r="F8"/>
  <c r="A7" i="4"/>
  <c r="E7"/>
  <c r="F7"/>
  <c r="G7"/>
  <c r="H7"/>
  <c r="E7" i="12"/>
  <c r="F7"/>
  <c r="A6" i="4"/>
  <c r="E6"/>
  <c r="F6"/>
  <c r="G6"/>
  <c r="H6"/>
  <c r="E6" i="12"/>
  <c r="C6"/>
  <c r="F6"/>
  <c r="A5" i="4"/>
  <c r="E5"/>
  <c r="F5"/>
  <c r="G5"/>
  <c r="H5"/>
  <c r="E5" i="12"/>
  <c r="C5"/>
  <c r="F5"/>
  <c r="F4"/>
  <c r="C3"/>
  <c r="F3"/>
  <c r="A4" i="4"/>
  <c r="E4"/>
  <c r="F4"/>
  <c r="G4"/>
  <c r="H4"/>
  <c r="E4" i="12"/>
  <c r="C34"/>
  <c r="C35"/>
  <c r="C36"/>
  <c r="C37"/>
  <c r="C41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4"/>
  <c r="C7"/>
  <c r="C10"/>
  <c r="C13"/>
  <c r="C25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46"/>
  <c r="B47"/>
  <c r="B48"/>
  <c r="B49"/>
  <c r="B50"/>
  <c r="B51"/>
  <c r="B52"/>
  <c r="B53"/>
  <c r="B54"/>
  <c r="B55"/>
  <c r="B5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3"/>
  <c r="B2"/>
  <c r="A2"/>
  <c r="A2" i="11"/>
  <c r="B2"/>
  <c r="A3"/>
  <c r="B3"/>
  <c r="A4"/>
  <c r="B4"/>
  <c r="A5"/>
  <c r="B5"/>
  <c r="A6"/>
  <c r="B6"/>
  <c r="A7"/>
  <c r="B7"/>
  <c r="B1"/>
  <c r="C1"/>
  <c r="P1"/>
  <c r="AC1"/>
  <c r="AP1"/>
  <c r="A1"/>
  <c r="F8" i="5"/>
  <c r="F9"/>
  <c r="F10"/>
  <c r="F11"/>
  <c r="F12"/>
  <c r="F13"/>
  <c r="F14"/>
  <c r="F15"/>
  <c r="F16"/>
  <c r="F17"/>
  <c r="F18"/>
  <c r="F19"/>
  <c r="F20"/>
  <c r="E21"/>
  <c r="F2"/>
  <c r="F3"/>
  <c r="F4"/>
  <c r="F6"/>
  <c r="F7"/>
  <c r="J3"/>
  <c r="J4"/>
  <c r="J5"/>
  <c r="J7"/>
  <c r="J2"/>
  <c r="N5"/>
  <c r="N6"/>
  <c r="B1"/>
  <c r="D1"/>
  <c r="H1"/>
  <c r="L1"/>
  <c r="P1"/>
  <c r="A1"/>
  <c r="B3" i="4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2"/>
  <c r="A2"/>
  <c r="D41" i="2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N21" i="5"/>
  <c r="M21"/>
  <c r="N17"/>
  <c r="M17"/>
  <c r="J14"/>
  <c r="I14"/>
  <c r="R12"/>
  <c r="Q12"/>
  <c r="J10"/>
  <c r="I10"/>
  <c r="J21"/>
  <c r="I21"/>
  <c r="N20"/>
  <c r="M20"/>
  <c r="R19"/>
  <c r="Q19"/>
  <c r="J17"/>
  <c r="I17"/>
  <c r="N16"/>
  <c r="M16"/>
  <c r="R15"/>
  <c r="Q15"/>
  <c r="J13"/>
  <c r="I13"/>
  <c r="N12"/>
  <c r="M12"/>
  <c r="R11"/>
  <c r="Q11"/>
  <c r="N8"/>
  <c r="M8"/>
  <c r="R7"/>
  <c r="Q7"/>
  <c r="R6"/>
  <c r="Q6"/>
  <c r="R5"/>
  <c r="Q5"/>
  <c r="R4"/>
  <c r="Q4"/>
  <c r="R3"/>
  <c r="Q3"/>
  <c r="R2"/>
  <c r="Q2"/>
  <c r="J20"/>
  <c r="I20"/>
  <c r="N19"/>
  <c r="M19"/>
  <c r="R18"/>
  <c r="Q18"/>
  <c r="J16"/>
  <c r="I16"/>
  <c r="N15"/>
  <c r="M15"/>
  <c r="R14"/>
  <c r="Q14"/>
  <c r="J12"/>
  <c r="I12"/>
  <c r="N11"/>
  <c r="M11"/>
  <c r="R10"/>
  <c r="Q10"/>
  <c r="N7"/>
  <c r="M7"/>
  <c r="N4"/>
  <c r="M4"/>
  <c r="N3"/>
  <c r="M3"/>
  <c r="N2"/>
  <c r="M2"/>
  <c r="R20"/>
  <c r="Q20"/>
  <c r="J18"/>
  <c r="I18"/>
  <c r="R16"/>
  <c r="Q16"/>
  <c r="N13"/>
  <c r="M13"/>
  <c r="R8"/>
  <c r="Q8"/>
  <c r="R21"/>
  <c r="Q21"/>
  <c r="J19"/>
  <c r="I19"/>
  <c r="N18"/>
  <c r="M18"/>
  <c r="R17"/>
  <c r="Q17"/>
  <c r="J15"/>
  <c r="I15"/>
  <c r="N14"/>
  <c r="M14"/>
  <c r="R13"/>
  <c r="Q13"/>
  <c r="J11"/>
  <c r="I11"/>
  <c r="N10"/>
  <c r="M10"/>
  <c r="R9"/>
  <c r="Q9"/>
  <c r="J6"/>
  <c r="I6"/>
  <c r="N9"/>
  <c r="J9"/>
  <c r="J8"/>
  <c r="E17"/>
  <c r="E13"/>
  <c r="E10"/>
  <c r="E20"/>
  <c r="E16"/>
  <c r="E12"/>
  <c r="E18"/>
  <c r="E14"/>
  <c r="E19"/>
  <c r="E15"/>
  <c r="E11"/>
  <c r="F21"/>
  <c r="F5"/>
  <c r="E2"/>
  <c r="S199" i="2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I9" i="5"/>
  <c r="P199" i="2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E7" i="5"/>
  <c r="I7"/>
  <c r="M6"/>
  <c r="M9"/>
  <c r="I4"/>
  <c r="E6"/>
  <c r="M199" i="2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I3" i="5"/>
  <c r="J199" i="2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I5" i="5"/>
  <c r="I2"/>
  <c r="M5"/>
  <c r="I8"/>
  <c r="E5"/>
  <c r="E9"/>
  <c r="E8"/>
  <c r="I1" i="12"/>
  <c r="E3" i="5"/>
  <c r="E4"/>
</calcChain>
</file>

<file path=xl/sharedStrings.xml><?xml version="1.0" encoding="utf-8"?>
<sst xmlns="http://schemas.openxmlformats.org/spreadsheetml/2006/main" count="411" uniqueCount="200">
  <si>
    <t>день</t>
  </si>
  <si>
    <t>тип еды</t>
  </si>
  <si>
    <t>блюдо № 1</t>
  </si>
  <si>
    <t>блюдо № 2</t>
  </si>
  <si>
    <t>блюдо № 3</t>
  </si>
  <si>
    <t>блюдо № 4</t>
  </si>
  <si>
    <t>ед. измерения</t>
  </si>
  <si>
    <t>кол-во на 10 человек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</si>
  <si>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</si>
  <si>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</si>
  <si>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</si>
  <si>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</si>
  <si>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</si>
  <si>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</si>
  <si>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стоимость</t>
  </si>
  <si>
    <t>комментарий</t>
  </si>
  <si>
    <t>вода</t>
  </si>
  <si>
    <t>соль</t>
  </si>
  <si>
    <t>хлеб</t>
  </si>
  <si>
    <t>гречка</t>
  </si>
  <si>
    <t>овсянка</t>
  </si>
  <si>
    <t>рис</t>
  </si>
  <si>
    <t>вермишель</t>
  </si>
  <si>
    <t>сосиски</t>
  </si>
  <si>
    <t>сгущенка</t>
  </si>
  <si>
    <t>сушки</t>
  </si>
  <si>
    <t>ст. л.</t>
  </si>
  <si>
    <t>литр</t>
  </si>
  <si>
    <t>кг</t>
  </si>
  <si>
    <t>тушенка</t>
  </si>
  <si>
    <t>гречка с тушенкой</t>
  </si>
  <si>
    <t>как сделать выпадающий список</t>
  </si>
  <si>
    <t>вопрос</t>
  </si>
  <si>
    <t>ответ</t>
  </si>
  <si>
    <t>Меню-Данные-в разделе работа с данными выбрать "Проверка данных" - проверка данных - тип данных = список, источник - выделить ячейки, из которых хотим выбирать</t>
  </si>
  <si>
    <t>Завтрак</t>
  </si>
  <si>
    <t>Обед</t>
  </si>
  <si>
    <t>Полдник</t>
  </si>
  <si>
    <t>Ужин</t>
  </si>
  <si>
    <t>Перекус</t>
  </si>
  <si>
    <t>Название</t>
  </si>
  <si>
    <t>количество туристов</t>
  </si>
  <si>
    <t>количество дней</t>
  </si>
  <si>
    <t>Как готовить</t>
  </si>
  <si>
    <t>Продукт</t>
  </si>
  <si>
    <t>ед измерния</t>
  </si>
  <si>
    <t>количество</t>
  </si>
  <si>
    <t>цена</t>
  </si>
  <si>
    <t>как найти данные из другой таблицы по значению в нашей ячейке</t>
  </si>
  <si>
    <t>ВПР(C2;продукты!A:B;2;ЛОЖЬ) - С2 - это откуда берем образец, продукты!A:B - это табличка в которой в первом столбце ищем совпадения, 2 - номер столбца, откуда берем данные, ЛОЖЬ -- означает, что совпадение точное</t>
  </si>
  <si>
    <t>количество блюд не более</t>
  </si>
  <si>
    <t>что сделать, чтобы поменять</t>
  </si>
  <si>
    <t>на стр выбор добавить значения и на стр Меню изменить настройки в столбце День</t>
  </si>
  <si>
    <t xml:space="preserve"> </t>
  </si>
  <si>
    <t>ЕСЛИОШИБКА(значение, которое хотели написать в ячейке до проверки;" ")</t>
  </si>
  <si>
    <t>Обработка ошибки #Н/Д и замена ее на пустую строку</t>
  </si>
  <si>
    <t>как сделать так, чтобы при копировании формулы Эксель не менял букву столбца</t>
  </si>
  <si>
    <t xml:space="preserve">$Q6 ,  где Q-это номер столбца и 6 - номер строки </t>
  </si>
  <si>
    <t>в одном блюде продуктов не более</t>
  </si>
  <si>
    <t>Значение</t>
  </si>
  <si>
    <t>на странице Блюда протянуть вниз</t>
  </si>
  <si>
    <t>Каша пшенная с изюмом</t>
  </si>
  <si>
    <t>пшено</t>
  </si>
  <si>
    <t>молоко</t>
  </si>
  <si>
    <t>сахар</t>
  </si>
  <si>
    <t>изюм</t>
  </si>
  <si>
    <t>масло</t>
  </si>
  <si>
    <t xml:space="preserve">Суп картофельный со свежим мясом </t>
  </si>
  <si>
    <t xml:space="preserve"> Налить в чан 8л воды, добавить 9 бульонных кубиков или пакетиков. Помыть, очистить и нарезать кубиками 3 кг картофеля. Очищенный лук (0,5 кг) нарезать кубиками. Картофель вместе с луком положить в кипящую воду, добавить соль, лавровый лист, перец и варить 25 - 30 мин.  0,5 кг лука.
</t>
  </si>
  <si>
    <t>картофель</t>
  </si>
  <si>
    <t>л. лист</t>
  </si>
  <si>
    <t xml:space="preserve">Суп с мясными или рыбными консервами 
</t>
  </si>
  <si>
    <t>зелень</t>
  </si>
  <si>
    <t>морковь</t>
  </si>
  <si>
    <t>капуста</t>
  </si>
  <si>
    <t>Лапша</t>
  </si>
  <si>
    <t xml:space="preserve"> Ягодный компот</t>
  </si>
  <si>
    <t>малина</t>
  </si>
  <si>
    <t>черника</t>
  </si>
  <si>
    <t>земляника</t>
  </si>
  <si>
    <t>мед</t>
  </si>
  <si>
    <t xml:space="preserve"> Молоко с медом</t>
  </si>
  <si>
    <t xml:space="preserve">Закуска "Мировая" </t>
  </si>
  <si>
    <t>сыр</t>
  </si>
  <si>
    <t>майонез</t>
  </si>
  <si>
    <t>помидор</t>
  </si>
  <si>
    <t>виноград</t>
  </si>
  <si>
    <t xml:space="preserve">Хлеб с начинкой </t>
  </si>
  <si>
    <t>ветчина</t>
  </si>
  <si>
    <t xml:space="preserve">Запечнный картофель с курицей </t>
  </si>
  <si>
    <t>курица</t>
  </si>
  <si>
    <t>сметана</t>
  </si>
  <si>
    <t>шт</t>
  </si>
  <si>
    <t>на одну часть гречки три части воды, довести до кипения и кипятить до выкипания воды (появятся дырочки в каше), добавить тушенку с желе, размешать и 2-3 минуты подержать на огне</t>
  </si>
  <si>
    <t>Бутерброды с колбасой</t>
  </si>
  <si>
    <t>бутерброды с сыром</t>
  </si>
  <si>
    <t>нарезать хлеб и колбасу</t>
  </si>
  <si>
    <t>нарезать хлеб и сыр</t>
  </si>
  <si>
    <t>колбаса копч</t>
  </si>
  <si>
    <t>бул. кубики</t>
  </si>
  <si>
    <t>перец горошек</t>
  </si>
  <si>
    <t>5 горошин</t>
  </si>
  <si>
    <t>веточка</t>
  </si>
  <si>
    <t>помидоры</t>
  </si>
  <si>
    <t>огурцы</t>
  </si>
  <si>
    <t>мясо</t>
  </si>
  <si>
    <t>чай</t>
  </si>
  <si>
    <t>какао</t>
  </si>
  <si>
    <t>вскипятить воду и положить в нее паетики</t>
  </si>
  <si>
    <t>вскипятить воду, высыпать в нее порошок и перемешать</t>
  </si>
  <si>
    <t>чай в пакетиках</t>
  </si>
  <si>
    <t>рисовая каша</t>
  </si>
  <si>
    <t>одна часть риса и три части воды, довести до кипения, убавить огонь, дождаться выкипания воды и добавить сгущенку</t>
  </si>
  <si>
    <t>ориентировочная цена</t>
  </si>
  <si>
    <t>покупать?</t>
  </si>
  <si>
    <t>лук репчатый</t>
  </si>
  <si>
    <t>лук зеленый</t>
  </si>
  <si>
    <t>удалить лишние нули, которые подтягиваются из пустых ячеек</t>
  </si>
  <si>
    <t>Продукты</t>
  </si>
  <si>
    <t>Рецепт на 10 человек</t>
  </si>
  <si>
    <t>Итого продуктов</t>
  </si>
  <si>
    <t>как понять покупать или нет продукт</t>
  </si>
  <si>
    <t>как посчитать сколько продуктов надо купить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</si>
  <si>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</si>
  <si>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</si>
  <si>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</si>
  <si>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</si>
  <si>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</si>
  <si>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</si>
  <si>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перышко</t>
  </si>
  <si>
    <t>блюдо 1</t>
  </si>
  <si>
    <t>блюдо 2</t>
  </si>
  <si>
    <t>блюдо 3</t>
  </si>
  <si>
    <t>блюдо 4</t>
  </si>
  <si>
    <t>Количество</t>
  </si>
  <si>
    <t>закрыть от редактирования вспомогательные странички</t>
  </si>
  <si>
    <t>дозаполнить блюда - вставить количество продуктов</t>
  </si>
  <si>
    <t>суммирование по условию</t>
  </si>
  <si>
    <t>объединение текстовых полей</t>
  </si>
  <si>
    <t>СЦЕПИТЬ(C2;" ";E2;D2;";  ";F2;" ";H2;G2;"; ";I2;" ";K2;J2;"; ";L2;" ";N2;M2;"; ";O2;" ";Q2;P2;"; ";R2;" ";T2;S2)</t>
  </si>
  <si>
    <t>СУММЕСЛИ('подсчет продуктов'!Q:Q;"хлеб";'подсчет продуктов'!R:R)</t>
  </si>
  <si>
    <t>убрать лишние ; ; в инструкции "как готовить"</t>
  </si>
  <si>
    <t>Итого:</t>
  </si>
  <si>
    <t>стакан (по 200г)</t>
  </si>
  <si>
    <t>пачка (по 200г)</t>
  </si>
  <si>
    <t>1б (по 200г)</t>
  </si>
  <si>
    <t>батон (по 300г)</t>
  </si>
  <si>
    <t>добавляется по 3л на человека в день!!!!!!!!</t>
  </si>
  <si>
    <t>округлять в большую сторону количество для закупки</t>
  </si>
  <si>
    <t xml:space="preserve">
В кипящую слегка подсоленную воду всыпать хорошо промытое пшено и варить с момента закипания 10-15 минут. Затем воду слить, а залить горячее молоко, добавить 2 ст.л. сахара. Доваривать кашу на слабом огне до готовности. Тем временем перебранный и промытый изюм ссыпать в миску, сюда же добавить остальной сахар и прогреть на слабом огне, помешивая, до тех пор, пока изюм не распарится, после чего смешать его с кашей. При подаче кашу полить маслом.
</t>
  </si>
  <si>
    <t xml:space="preserve">В кипящую воду опустить предварительно размятые бульонные кубики, размешать. Всыпать лапшу или вермишель и варить суп, помешивая, 15-20 мин. За 5 мин до окончания варки добавить 1-2 столовые ложки сухой овощной приправы (название.) «Аппетит», «Веда» или «Яжинка». Суп не солить, так как соль содержится и в бульонных кубиках, и в приправе. Допускается индивидуальная досолка супа.
</t>
  </si>
  <si>
    <t xml:space="preserve">
Ягоды перебрать, насыпать в миску и немного потолочь. Приготовить сироп: в воду насыпать сахар и, помешивая, вскипятить. Горячим сиропом залить ягоды. Компот поставить в холодное место. Пить его нужно охлажденным.
</t>
  </si>
  <si>
    <t xml:space="preserve">
Разогреть молоко до соостояния, когда станет горячо, если капнуть на руку, добавить мед, размешать
</t>
  </si>
  <si>
    <t>по вкусу</t>
  </si>
  <si>
    <t xml:space="preserve">С курицы снимите кожу, отделите мякоть от костей. 
Картофель разрежьте пополам и поместите на смазанную маслом фольгу срезом вверх. Сверху разложите кусочки масла, нарезанную ломтиками мякоть курицы, посолите, поперчите, посыпьте тертым сыром, полейте сметаной. Края фольги соедините и жарьте картофель на гриле 20 минут. 
Подавайте горячим, развернув фольгу и посыпав рубленой зеленью.
</t>
  </si>
  <si>
    <t xml:space="preserve">Сделать на батоне надрезы. Сыр, ветчину и помидоры нарезать ломтиками, приправить и, чередуя, положить в надрезы. Чеснок измельчить и смешать с маслом. Выложить хлеб на фольгу и полить маслом с чесноком. 
Закрыть фольгу и запечь . 
</t>
  </si>
  <si>
    <t xml:space="preserve"> В кипящую слегка подсоленную воду всыпать хорошо промытое пшено и варить с момента закипания 10-15 минут. Затем воду слить, а залить горячее молоко, добавить 2 ст. л. сахара. Доваривать кашу на слабом огне до готовности. Тем временем перебранный и промытый изюм ссыпать в миску, сюда же добавить остальной сахар и прогреть па слабом огне, помешивая, до тех пор, пока изюм не распарится, после чего смешать его с кашей. При подаче кашу полить маслом. 
</t>
  </si>
  <si>
    <t xml:space="preserve">Капусту и морковь нарежьте соломкой, лук мелко порубите. 
Овощи соедините с сыром, поперчите, заправьте майонезом. При подаче оформите зеленью. 
</t>
  </si>
  <si>
    <t>Сварить на воде овощной суп (картофельный, щи), как указано выше; положить мясные тушенку и дать ему закипеть. Перед употреблением можно добавить зелень (петрушка, укроп.)</t>
  </si>
  <si>
    <t>округление в бОльшую сторону</t>
  </si>
  <si>
    <t>ОКРУГЛВВЕРХ(С2;0)</t>
  </si>
  <si>
    <t>сделано в в1.2</t>
  </si>
  <si>
    <t>сделано в в1.1</t>
  </si>
  <si>
    <t>если не покупать (есть в наличии например)</t>
  </si>
  <si>
    <t>Да</t>
  </si>
  <si>
    <t>Нет</t>
  </si>
  <si>
    <t>покупать? (Да/Нет)</t>
  </si>
  <si>
    <t>ориентировочная цена, р</t>
  </si>
  <si>
    <t>Ответственный</t>
  </si>
  <si>
    <t>Список дежурных</t>
  </si>
  <si>
    <t>сделано в в1.0</t>
  </si>
  <si>
    <t>на стр "блюда" вместо " ;" используем IF(F9&lt;&gt;"";";  ";"")</t>
  </si>
  <si>
    <t>в инструкции для дежурных убрать пробеллы между количеством и единицами измерения</t>
  </si>
  <si>
    <t>кнопки на стартовой странице со ссылкой на соответствующие страницы</t>
  </si>
  <si>
    <t>убрать нули из инструкции для дежурных</t>
  </si>
  <si>
    <t>сделано в в1.3</t>
  </si>
  <si>
    <t>бан. (по 400г)</t>
  </si>
  <si>
    <t>бух.</t>
  </si>
  <si>
    <t>л.</t>
  </si>
  <si>
    <t>пач. (по 200г)</t>
  </si>
  <si>
    <t>пач. (по 150г)</t>
  </si>
  <si>
    <t>уп. (25 шт)</t>
  </si>
  <si>
    <t>пач. (по 100г)</t>
  </si>
  <si>
    <t>заменить единицы измерения сокращениями, чтобы не подбирать спряжение</t>
  </si>
  <si>
    <t>две кавычки подряд ("")</t>
  </si>
  <si>
    <t>как сделать ячейку пустой</t>
  </si>
  <si>
    <t>как убрать нули (если вместо пустой ячейки подтягивается 0</t>
  </si>
  <si>
    <t>ЕСЛИ(исходная ячейка=0;"";исходная ячейка)</t>
  </si>
  <si>
    <t>Молоко с медом</t>
  </si>
  <si>
    <t>как добавить тени рисунка</t>
  </si>
  <si>
    <t>формат рисунка - тени</t>
  </si>
  <si>
    <t>добавляется по 3л на человека в день</t>
  </si>
  <si>
    <t>Краткая инструкция</t>
  </si>
  <si>
    <t>Для того, чтобы составить меню из блюд, имеющихся в коллекции нажмите иконку "Menu"</t>
  </si>
  <si>
    <t>Если Вы хотите посмотреть список продуктов для закупки - нажмите иконку "Что купить"</t>
  </si>
  <si>
    <t>Для того, чтобы дополнить именами дежурных и распечатать Инструкции по приготовлению - "Инструкции дежурным"</t>
  </si>
  <si>
    <t>Если Вы хотите добавить собственные блюда - "Блюда"</t>
  </si>
  <si>
    <t>Для добавления продуктов, если имеющихся в базе не достаточно для Ваших блюд - пройдите по ссылке "Продукты"</t>
  </si>
  <si>
    <t>убрать линейки со Стартовой страницы</t>
  </si>
  <si>
    <t>добавить краткие инструкции на Стартовую страницу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</si>
</sst>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3" borderId="0" xfId="0" applyFill="1"/>
    <xf numFmtId="0" fontId="0" fillId="4" borderId="0" xfId="0" applyFill="1"/>
    <xf numFmtId="0" fontId="0" fillId="0" borderId="0" xfId="0" applyNumberFormat="1"/>
    <xf numFmtId="0" fontId="0" fillId="0" borderId="0" xfId="0" applyFill="1" applyAlignment="1">
      <alignment horizontal="left" vertical="top"/>
    </xf>
    <xf numFmtId="0" fontId="2" fillId="0" borderId="0" xfId="1"/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Border="1"/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87;&#1088;&#1086;&#1076;&#1091;&#1082;&#1090;&#1099;!A1"/><Relationship Id="rId3" Type="http://schemas.openxmlformats.org/officeDocument/2006/relationships/hyperlink" Target="#&#1073;&#1083;&#1102;&#1076;&#1072;!A1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hyperlink" Target="#&#1084;&#1077;&#1085;&#1102;!A1"/><Relationship Id="rId6" Type="http://schemas.openxmlformats.org/officeDocument/2006/relationships/hyperlink" Target="#'&#1063;&#1090;&#1086; &#1082;&#1091;&#1087;&#1080;&#1090;&#1100;'!A1"/><Relationship Id="rId11" Type="http://schemas.openxmlformats.org/officeDocument/2006/relationships/image" Target="../media/image5.png"/><Relationship Id="rId5" Type="http://schemas.openxmlformats.org/officeDocument/2006/relationships/image" Target="../media/image2.jpeg"/><Relationship Id="rId10" Type="http://schemas.openxmlformats.org/officeDocument/2006/relationships/hyperlink" Target="#'&#1080;&#1085;&#1089;&#1090;&#1088;&#1091;&#1082;&#1094;&#1080;&#1103; &#1076;&#1083;&#1103; &#1076;&#1077;&#1078;&#1091;&#1088;&#1085;&#1099;&#1093;'!A1"/><Relationship Id="rId4" Type="http://schemas.openxmlformats.org/officeDocument/2006/relationships/hyperlink" Target="#&#1073;&#1083;&#1102;&#1076;&#1072;!A1"/><Relationship Id="rId9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58;&#1040;&#1056;&#1058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hyperlink" Target="#&#1057;&#1058;&#1040;&#1056;&#1058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hyperlink" Target="#&#1057;&#1058;&#1040;&#1056;&#1058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58;&#1040;&#1056;&#1058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hyperlink" Target="#&#1057;&#1058;&#1040;&#1056;&#105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11</xdr:row>
      <xdr:rowOff>48834</xdr:rowOff>
    </xdr:from>
    <xdr:to>
      <xdr:col>8</xdr:col>
      <xdr:colOff>514349</xdr:colOff>
      <xdr:row>22</xdr:row>
      <xdr:rowOff>121544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736E596-EFB3-4392-A92C-70C3DAFA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0874" y="2144334"/>
          <a:ext cx="2200275" cy="2644460"/>
        </a:xfrm>
        <a:prstGeom prst="rect">
          <a:avLst/>
        </a:prstGeom>
        <a:effectLst>
          <a:innerShdw blurRad="63500" dist="50800" dir="10800000">
            <a:prstClr val="black">
              <a:alpha val="50000"/>
            </a:prstClr>
          </a:innerShdw>
        </a:effectLst>
      </xdr:spPr>
    </xdr:pic>
    <xdr:clientData/>
  </xdr:twoCellAnchor>
  <xdr:twoCellAnchor>
    <xdr:from>
      <xdr:col>8</xdr:col>
      <xdr:colOff>514350</xdr:colOff>
      <xdr:row>2</xdr:row>
      <xdr:rowOff>0</xdr:rowOff>
    </xdr:from>
    <xdr:to>
      <xdr:col>12</xdr:col>
      <xdr:colOff>323849</xdr:colOff>
      <xdr:row>10</xdr:row>
      <xdr:rowOff>136523</xdr:rowOff>
    </xdr:to>
    <xdr:grpSp>
      <xdr:nvGrpSpPr>
        <xdr:cNvPr id="9" name="Группа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BC6E950-B27B-4DF9-84D1-A712706ACC68}"/>
            </a:ext>
          </a:extLst>
        </xdr:cNvPr>
        <xdr:cNvGrpSpPr/>
      </xdr:nvGrpSpPr>
      <xdr:grpSpPr>
        <a:xfrm>
          <a:off x="5391150" y="381000"/>
          <a:ext cx="2247899" cy="1660523"/>
          <a:chOff x="3648075" y="228600"/>
          <a:chExt cx="2247899" cy="1660523"/>
        </a:xfrm>
      </xdr:grpSpPr>
      <xdr:pic>
        <xdr:nvPicPr>
          <xdr:cNvPr id="6" name="Рисунок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64C22B3D-647D-445C-9A84-D911924B5F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3648075" y="390524"/>
            <a:ext cx="2247899" cy="1498599"/>
          </a:xfrm>
          <a:prstGeom prst="rect">
            <a:avLst/>
          </a:prstGeom>
          <a:effectLst>
            <a:innerShdw blurRad="63500" dist="50800" dir="10800000">
              <a:prstClr val="black">
                <a:alpha val="50000"/>
              </a:prstClr>
            </a:innerShdw>
          </a:effectLst>
        </xdr:spPr>
      </xdr:pic>
      <xdr:sp macro="" textlink="">
        <xdr:nvSpPr>
          <xdr:cNvPr id="8" name="Прямоугольник 7">
            <a:extLst>
              <a:ext uri="{FF2B5EF4-FFF2-40B4-BE49-F238E27FC236}">
                <a16:creationId xmlns:a16="http://schemas.microsoft.com/office/drawing/2014/main" xmlns="" id="{4344F2A4-AD12-4A5B-8036-2CD9AED7FC4A}"/>
              </a:ext>
            </a:extLst>
          </xdr:cNvPr>
          <xdr:cNvSpPr/>
        </xdr:nvSpPr>
        <xdr:spPr>
          <a:xfrm>
            <a:off x="3707887" y="228600"/>
            <a:ext cx="2128276" cy="53548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ru-RU" sz="5400" b="0" cap="none" spc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Блюда</a:t>
            </a:r>
          </a:p>
        </xdr:txBody>
      </xdr:sp>
    </xdr:grpSp>
    <xdr:clientData/>
  </xdr:twoCellAnchor>
  <xdr:twoCellAnchor>
    <xdr:from>
      <xdr:col>0</xdr:col>
      <xdr:colOff>486810</xdr:colOff>
      <xdr:row>23</xdr:row>
      <xdr:rowOff>45535</xdr:rowOff>
    </xdr:from>
    <xdr:to>
      <xdr:col>4</xdr:col>
      <xdr:colOff>514350</xdr:colOff>
      <xdr:row>33</xdr:row>
      <xdr:rowOff>28382</xdr:rowOff>
    </xdr:to>
    <xdr:grpSp>
      <xdr:nvGrpSpPr>
        <xdr:cNvPr id="13" name="Группа 12">
          <a:extLst>
            <a:ext uri="{FF2B5EF4-FFF2-40B4-BE49-F238E27FC236}">
              <a16:creationId xmlns:a16="http://schemas.microsoft.com/office/drawing/2014/main" xmlns="" id="{A57E313E-DA7E-4DDE-A644-601BD550C30D}"/>
            </a:ext>
          </a:extLst>
        </xdr:cNvPr>
        <xdr:cNvGrpSpPr/>
      </xdr:nvGrpSpPr>
      <xdr:grpSpPr>
        <a:xfrm>
          <a:off x="486810" y="4903285"/>
          <a:ext cx="2465940" cy="1887847"/>
          <a:chOff x="1153560" y="2998285"/>
          <a:chExt cx="2465940" cy="1887847"/>
        </a:xfrm>
      </xdr:grpSpPr>
      <xdr:pic>
        <xdr:nvPicPr>
          <xdr:cNvPr id="7" name="Рисунок 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A8C94CED-F4E1-446A-8D90-E521A4E10D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209675" y="3170197"/>
            <a:ext cx="2276474" cy="1715935"/>
          </a:xfrm>
          <a:prstGeom prst="rect">
            <a:avLst/>
          </a:prstGeom>
          <a:effectLst>
            <a:innerShdw blurRad="63500" dist="50800" dir="10800000">
              <a:prstClr val="black">
                <a:alpha val="50000"/>
              </a:prstClr>
            </a:innerShdw>
          </a:effectLst>
        </xdr:spPr>
      </xdr:pic>
      <xdr:sp macro="" textlink="">
        <xdr:nvSpPr>
          <xdr:cNvPr id="10" name="Прямоугольник 9">
            <a:extLst>
              <a:ext uri="{FF2B5EF4-FFF2-40B4-BE49-F238E27FC236}">
                <a16:creationId xmlns:a16="http://schemas.microsoft.com/office/drawing/2014/main" xmlns="" id="{B7027101-195D-4FC1-8BF0-EEC582EC62A9}"/>
              </a:ext>
            </a:extLst>
          </xdr:cNvPr>
          <xdr:cNvSpPr/>
        </xdr:nvSpPr>
        <xdr:spPr>
          <a:xfrm>
            <a:off x="1153560" y="2998285"/>
            <a:ext cx="2465940" cy="655885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ru-RU" sz="3600" b="0" cap="none" spc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Что купить</a:t>
            </a:r>
          </a:p>
        </xdr:txBody>
      </xdr:sp>
    </xdr:grpSp>
    <xdr:clientData/>
  </xdr:twoCellAnchor>
  <xdr:twoCellAnchor editAs="oneCell">
    <xdr:from>
      <xdr:col>1</xdr:col>
      <xdr:colOff>152400</xdr:colOff>
      <xdr:row>1</xdr:row>
      <xdr:rowOff>152400</xdr:rowOff>
    </xdr:from>
    <xdr:to>
      <xdr:col>5</xdr:col>
      <xdr:colOff>0</xdr:colOff>
      <xdr:row>10</xdr:row>
      <xdr:rowOff>152400</xdr:rowOff>
    </xdr:to>
    <xdr:pic>
      <xdr:nvPicPr>
        <xdr:cNvPr id="14" name="Рисунок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E14870E1-6315-4E8F-BDA7-79567DABC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342900"/>
          <a:ext cx="2286000" cy="1714500"/>
        </a:xfrm>
        <a:prstGeom prst="rect">
          <a:avLst/>
        </a:prstGeom>
      </xdr:spPr>
    </xdr:pic>
    <xdr:clientData/>
  </xdr:twoCellAnchor>
  <xdr:oneCellAnchor>
    <xdr:from>
      <xdr:col>1</xdr:col>
      <xdr:colOff>115748</xdr:colOff>
      <xdr:row>6</xdr:row>
      <xdr:rowOff>169360</xdr:rowOff>
    </xdr:from>
    <xdr:ext cx="2340256" cy="718466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xmlns="" id="{412A9C4B-B0FF-456D-A370-675F41187925}"/>
            </a:ext>
          </a:extLst>
        </xdr:cNvPr>
        <xdr:cNvSpPr/>
      </xdr:nvSpPr>
      <xdr:spPr>
        <a:xfrm>
          <a:off x="725348" y="1312360"/>
          <a:ext cx="2340256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4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Продукты</a:t>
          </a:r>
        </a:p>
      </xdr:txBody>
    </xdr:sp>
    <xdr:clientData/>
  </xdr:oneCellAnchor>
  <xdr:twoCellAnchor>
    <xdr:from>
      <xdr:col>8</xdr:col>
      <xdr:colOff>519581</xdr:colOff>
      <xdr:row>20</xdr:row>
      <xdr:rowOff>228599</xdr:rowOff>
    </xdr:from>
    <xdr:to>
      <xdr:col>13</xdr:col>
      <xdr:colOff>9525</xdr:colOff>
      <xdr:row>33</xdr:row>
      <xdr:rowOff>171450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xmlns="" id="{C8DEBA7E-DB93-4681-B93D-EE5368237649}"/>
            </a:ext>
          </a:extLst>
        </xdr:cNvPr>
        <xdr:cNvGrpSpPr/>
      </xdr:nvGrpSpPr>
      <xdr:grpSpPr>
        <a:xfrm>
          <a:off x="5396381" y="4419599"/>
          <a:ext cx="2537944" cy="2514601"/>
          <a:chOff x="5396381" y="4419599"/>
          <a:chExt cx="2537944" cy="2514601"/>
        </a:xfrm>
      </xdr:grpSpPr>
      <xdr:pic>
        <xdr:nvPicPr>
          <xdr:cNvPr id="12" name="Рисунок 1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xmlns="" id="{748CA1CE-1753-431F-A75C-44F76E42C2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5419724" y="4419599"/>
            <a:ext cx="2514601" cy="2514601"/>
          </a:xfrm>
          <a:prstGeom prst="rect">
            <a:avLst/>
          </a:prstGeom>
          <a:effectLst>
            <a:innerShdw blurRad="63500" dist="50800" dir="10800000">
              <a:prstClr val="black">
                <a:alpha val="50000"/>
              </a:prstClr>
            </a:innerShdw>
          </a:effectLst>
        </xdr:spPr>
      </xdr:pic>
      <xdr:sp macro="" textlink="">
        <xdr:nvSpPr>
          <xdr:cNvPr id="17" name="Прямоугольник 16">
            <a:extLst>
              <a:ext uri="{FF2B5EF4-FFF2-40B4-BE49-F238E27FC236}">
                <a16:creationId xmlns:a16="http://schemas.microsoft.com/office/drawing/2014/main" xmlns="" id="{443BE42D-32A1-481F-8C72-78D0F546E20D}"/>
              </a:ext>
            </a:extLst>
          </xdr:cNvPr>
          <xdr:cNvSpPr/>
        </xdr:nvSpPr>
        <xdr:spPr>
          <a:xfrm rot="573478">
            <a:off x="5396381" y="5703384"/>
            <a:ext cx="2356970" cy="71853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ru-RU" sz="2000" b="0" cap="none" spc="0">
                <a:ln w="0"/>
                <a:solidFill>
                  <a:srgbClr val="FF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Инструкции дежурным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333375</xdr:colOff>
      <xdr:row>0</xdr:row>
      <xdr:rowOff>304801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CD4026A-44C8-43ED-92A8-7E68CBC52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33337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286753</xdr:colOff>
      <xdr:row>0</xdr:row>
      <xdr:rowOff>247650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CC27E36-9317-4E3A-9292-B1358EA3B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86753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363956</xdr:colOff>
      <xdr:row>0</xdr:row>
      <xdr:rowOff>314324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E0C93F-E8D8-4275-A0B7-921BB620A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63956" cy="314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0</xdr:row>
      <xdr:rowOff>304800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ED8B9F2-7D67-43C3-9C1E-99B7AD59F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3375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286753</xdr:colOff>
      <xdr:row>0</xdr:row>
      <xdr:rowOff>247650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8AF548F-323A-498A-B85A-1B53E1E25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86753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2"/>
  <sheetViews>
    <sheetView showGridLines="0" showRowColHeaders="0" tabSelected="1" workbookViewId="0"/>
  </sheetViews>
  <sheetFormatPr defaultRowHeight="15"/>
  <sheetData>
    <row r="2" spans="2:15">
      <c r="B2" s="13"/>
    </row>
    <row r="13" spans="2:15" ht="18.75">
      <c r="O13" s="24" t="s">
        <v>192</v>
      </c>
    </row>
    <row r="14" spans="2:15" ht="18.75">
      <c r="O14" s="24" t="s">
        <v>193</v>
      </c>
    </row>
    <row r="15" spans="2:15" ht="18.75">
      <c r="O15" s="24"/>
    </row>
    <row r="16" spans="2:15" ht="18.75">
      <c r="C16" s="20"/>
      <c r="O16" s="24" t="s">
        <v>194</v>
      </c>
    </row>
    <row r="17" spans="15:15" ht="18.75">
      <c r="O17" s="24"/>
    </row>
    <row r="18" spans="15:15" ht="18.75">
      <c r="O18" s="24" t="s">
        <v>195</v>
      </c>
    </row>
    <row r="19" spans="15:15" ht="18.75">
      <c r="O19" s="24"/>
    </row>
    <row r="20" spans="15:15" ht="18.75">
      <c r="O20" s="24" t="s">
        <v>196</v>
      </c>
    </row>
    <row r="21" spans="15:15" ht="18.75">
      <c r="O21" s="24"/>
    </row>
    <row r="22" spans="15:15" ht="18.75">
      <c r="O22" s="24" t="s">
        <v>197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1" sqref="C1"/>
    </sheetView>
  </sheetViews>
  <sheetFormatPr defaultColWidth="8.85546875" defaultRowHeight="15"/>
  <sheetData>
    <row r="1" spans="1:3">
      <c r="A1">
        <v>1</v>
      </c>
      <c r="B1" t="s">
        <v>35</v>
      </c>
      <c r="C1" t="s">
        <v>164</v>
      </c>
    </row>
    <row r="2" spans="1:3">
      <c r="A2">
        <v>2</v>
      </c>
      <c r="B2" t="s">
        <v>36</v>
      </c>
      <c r="C2" t="s">
        <v>165</v>
      </c>
    </row>
    <row r="3" spans="1:3">
      <c r="A3">
        <v>3</v>
      </c>
      <c r="B3" t="s">
        <v>37</v>
      </c>
    </row>
    <row r="4" spans="1:3">
      <c r="A4">
        <v>4</v>
      </c>
      <c r="B4" t="s">
        <v>38</v>
      </c>
    </row>
    <row r="5" spans="1:3">
      <c r="A5">
        <v>5</v>
      </c>
      <c r="B5" t="s">
        <v>39</v>
      </c>
    </row>
  </sheetData>
  <sheetProtection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4" sqref="B14"/>
    </sheetView>
  </sheetViews>
  <sheetFormatPr defaultColWidth="8.85546875" defaultRowHeight="15"/>
  <cols>
    <col min="2" max="2" width="85.42578125" customWidth="1"/>
    <col min="3" max="3" width="14.28515625" customWidth="1"/>
  </cols>
  <sheetData>
    <row r="1" spans="1:4">
      <c r="A1" s="1">
        <v>1</v>
      </c>
      <c r="B1" t="s">
        <v>117</v>
      </c>
      <c r="C1" t="s">
        <v>162</v>
      </c>
    </row>
    <row r="2" spans="1:4">
      <c r="A2" s="1">
        <v>2</v>
      </c>
      <c r="B2" t="s">
        <v>121</v>
      </c>
      <c r="C2" t="s">
        <v>161</v>
      </c>
      <c r="D2" t="s">
        <v>163</v>
      </c>
    </row>
    <row r="3" spans="1:4">
      <c r="A3" s="1">
        <v>3</v>
      </c>
      <c r="B3" t="s">
        <v>122</v>
      </c>
      <c r="C3" t="s">
        <v>170</v>
      </c>
    </row>
    <row r="4" spans="1:4">
      <c r="A4" s="1">
        <v>4</v>
      </c>
      <c r="B4" t="s">
        <v>148</v>
      </c>
      <c r="C4" t="s">
        <v>161</v>
      </c>
    </row>
    <row r="5" spans="1:4">
      <c r="A5" s="1">
        <v>5</v>
      </c>
      <c r="B5" t="s">
        <v>135</v>
      </c>
      <c r="C5" t="s">
        <v>175</v>
      </c>
    </row>
    <row r="6" spans="1:4">
      <c r="A6" s="1">
        <v>6</v>
      </c>
      <c r="B6" t="s">
        <v>136</v>
      </c>
      <c r="C6" t="s">
        <v>162</v>
      </c>
    </row>
    <row r="7" spans="1:4">
      <c r="A7" s="1">
        <v>7</v>
      </c>
      <c r="B7" t="s">
        <v>141</v>
      </c>
      <c r="C7" t="s">
        <v>161</v>
      </c>
      <c r="D7" t="s">
        <v>171</v>
      </c>
    </row>
    <row r="8" spans="1:4">
      <c r="A8" s="1">
        <v>8</v>
      </c>
      <c r="B8" t="s">
        <v>172</v>
      </c>
      <c r="C8" t="s">
        <v>175</v>
      </c>
    </row>
    <row r="9" spans="1:4">
      <c r="A9" s="1">
        <v>9</v>
      </c>
      <c r="B9" t="s">
        <v>173</v>
      </c>
      <c r="C9" t="s">
        <v>175</v>
      </c>
    </row>
    <row r="10" spans="1:4">
      <c r="A10" s="1">
        <v>10</v>
      </c>
      <c r="B10" t="s">
        <v>174</v>
      </c>
      <c r="C10" t="s">
        <v>175</v>
      </c>
    </row>
    <row r="11" spans="1:4">
      <c r="A11" s="1">
        <v>11</v>
      </c>
      <c r="B11" t="s">
        <v>183</v>
      </c>
      <c r="C11" t="s">
        <v>175</v>
      </c>
    </row>
    <row r="12" spans="1:4">
      <c r="A12" s="1">
        <v>12</v>
      </c>
      <c r="B12" t="s">
        <v>191</v>
      </c>
      <c r="C12" t="s">
        <v>175</v>
      </c>
    </row>
    <row r="13" spans="1:4">
      <c r="A13" s="1">
        <v>13</v>
      </c>
      <c r="B13" t="s">
        <v>198</v>
      </c>
      <c r="C13" t="s">
        <v>175</v>
      </c>
    </row>
    <row r="14" spans="1:4">
      <c r="A14" s="1">
        <v>14</v>
      </c>
      <c r="B14" t="s">
        <v>199</v>
      </c>
      <c r="C14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7" sqref="B17"/>
    </sheetView>
  </sheetViews>
  <sheetFormatPr defaultColWidth="8.85546875" defaultRowHeight="15"/>
  <cols>
    <col min="1" max="1" width="54.28515625" style="3" customWidth="1"/>
    <col min="2" max="2" width="81" style="3" customWidth="1"/>
  </cols>
  <sheetData>
    <row r="1" spans="1:2">
      <c r="A1" s="2" t="s">
        <v>32</v>
      </c>
      <c r="B1" s="2" t="s">
        <v>33</v>
      </c>
    </row>
    <row r="2" spans="1:2" ht="45">
      <c r="A2" s="3" t="s">
        <v>31</v>
      </c>
      <c r="B2" s="3" t="s">
        <v>34</v>
      </c>
    </row>
    <row r="3" spans="1:2" ht="45">
      <c r="A3" s="3" t="s">
        <v>48</v>
      </c>
      <c r="B3" s="3" t="s">
        <v>49</v>
      </c>
    </row>
    <row r="4" spans="1:2">
      <c r="A4" s="3" t="s">
        <v>55</v>
      </c>
      <c r="B4" s="3" t="s">
        <v>54</v>
      </c>
    </row>
    <row r="5" spans="1:2" ht="30">
      <c r="A5" s="3" t="s">
        <v>56</v>
      </c>
      <c r="B5" s="3" t="s">
        <v>57</v>
      </c>
    </row>
    <row r="6" spans="1:2">
      <c r="A6" s="3" t="s">
        <v>137</v>
      </c>
      <c r="B6" s="3" t="s">
        <v>140</v>
      </c>
    </row>
    <row r="7" spans="1:2" ht="30">
      <c r="A7" s="3" t="s">
        <v>138</v>
      </c>
      <c r="B7" s="3" t="s">
        <v>139</v>
      </c>
    </row>
    <row r="8" spans="1:2">
      <c r="A8" s="3" t="s">
        <v>159</v>
      </c>
      <c r="B8" s="3" t="s">
        <v>160</v>
      </c>
    </row>
    <row r="9" spans="1:2">
      <c r="A9" s="3" t="s">
        <v>185</v>
      </c>
      <c r="B9" s="3" t="s">
        <v>184</v>
      </c>
    </row>
    <row r="10" spans="1:2" ht="30">
      <c r="A10" s="3" t="s">
        <v>186</v>
      </c>
      <c r="B10" s="3" t="s">
        <v>187</v>
      </c>
    </row>
    <row r="11" spans="1:2">
      <c r="A11" s="3" t="s">
        <v>189</v>
      </c>
      <c r="B11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7" sqref="C7"/>
    </sheetView>
  </sheetViews>
  <sheetFormatPr defaultColWidth="8.85546875" defaultRowHeight="15"/>
  <cols>
    <col min="1" max="1" width="13.42578125" customWidth="1"/>
    <col min="2" max="2" width="17.42578125" customWidth="1"/>
    <col min="3" max="3" width="44" customWidth="1"/>
    <col min="4" max="4" width="43" customWidth="1"/>
    <col min="5" max="5" width="44" customWidth="1"/>
    <col min="6" max="6" width="40.28515625" customWidth="1"/>
  </cols>
  <sheetData>
    <row r="1" spans="1:6" ht="27" customHeight="1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>
        <v>1</v>
      </c>
      <c r="B2" t="s">
        <v>37</v>
      </c>
      <c r="C2" t="s">
        <v>82</v>
      </c>
      <c r="D2" t="s">
        <v>76</v>
      </c>
    </row>
    <row r="3" spans="1:6">
      <c r="A3">
        <v>1</v>
      </c>
      <c r="B3" t="s">
        <v>38</v>
      </c>
      <c r="C3" t="s">
        <v>30</v>
      </c>
      <c r="D3" t="s">
        <v>81</v>
      </c>
    </row>
    <row r="4" spans="1:6">
      <c r="A4">
        <v>2</v>
      </c>
      <c r="B4" t="s">
        <v>35</v>
      </c>
      <c r="C4" t="s">
        <v>61</v>
      </c>
      <c r="D4" t="s">
        <v>94</v>
      </c>
    </row>
    <row r="5" spans="1:6">
      <c r="A5">
        <v>2</v>
      </c>
      <c r="B5" t="s">
        <v>36</v>
      </c>
      <c r="C5" t="s">
        <v>67</v>
      </c>
      <c r="D5" t="s">
        <v>75</v>
      </c>
      <c r="E5" t="s">
        <v>76</v>
      </c>
    </row>
    <row r="6" spans="1:6">
      <c r="A6">
        <v>2</v>
      </c>
      <c r="B6" t="s">
        <v>38</v>
      </c>
      <c r="C6" t="s">
        <v>89</v>
      </c>
      <c r="D6" t="s">
        <v>106</v>
      </c>
    </row>
    <row r="7" spans="1:6">
      <c r="A7">
        <v>3</v>
      </c>
      <c r="B7" t="s">
        <v>35</v>
      </c>
      <c r="C7" t="s">
        <v>75</v>
      </c>
      <c r="D7" t="s">
        <v>107</v>
      </c>
    </row>
    <row r="8" spans="1:6">
      <c r="A8">
        <v>3</v>
      </c>
      <c r="B8" t="s">
        <v>39</v>
      </c>
      <c r="C8" t="s">
        <v>95</v>
      </c>
      <c r="D8" t="s">
        <v>106</v>
      </c>
    </row>
    <row r="9" spans="1:6">
      <c r="A9">
        <v>3</v>
      </c>
      <c r="B9" t="s">
        <v>36</v>
      </c>
      <c r="C9" t="s">
        <v>67</v>
      </c>
      <c r="D9" t="s">
        <v>76</v>
      </c>
      <c r="E9" t="s">
        <v>95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выбор!$B$1:$B$5</xm:f>
          </x14:formula1>
          <xm:sqref>B2:B1048576</xm:sqref>
        </x14:dataValidation>
        <x14:dataValidation type="list" allowBlank="1" showInputMessage="1" showErrorMessage="1">
          <x14:formula1>
            <xm:f>выбор!$A$1:$A$5</xm:f>
          </x14:formula1>
          <xm:sqref>A2:A1048576</xm:sqref>
        </x14:dataValidation>
        <x14:dataValidation type="list" allowBlank="1" showInputMessage="1" showErrorMessage="1">
          <x14:formula1>
            <xm:f>блюда!$A:$A</xm:f>
          </x14:formula1>
          <xm:sqref>C2:F1048576</xm:sqref>
        </x14:dataValidation>
        <x14:dataValidation type="list" allowBlank="1" showInputMessage="1" showErrorMessage="1">
          <x14:formula1>
            <xm:f>блюда!$A:$A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120"/>
  <sheetViews>
    <sheetView workbookViewId="0"/>
  </sheetViews>
  <sheetFormatPr defaultColWidth="8.85546875" defaultRowHeight="15"/>
  <cols>
    <col min="1" max="1" width="17.85546875" style="11" customWidth="1"/>
    <col min="2" max="2" width="17.140625" customWidth="1"/>
    <col min="3" max="3" width="24" customWidth="1"/>
    <col min="4" max="4" width="17.140625" customWidth="1"/>
    <col min="5" max="5" width="14.7109375" customWidth="1"/>
    <col min="7" max="7" width="17.140625" customWidth="1"/>
  </cols>
  <sheetData>
    <row r="1" spans="1:10" ht="21.75" customHeight="1">
      <c r="A1" s="15" t="s">
        <v>44</v>
      </c>
      <c r="B1" s="1" t="s">
        <v>45</v>
      </c>
      <c r="C1" s="1" t="s">
        <v>167</v>
      </c>
      <c r="D1" s="1" t="s">
        <v>166</v>
      </c>
      <c r="E1" s="1" t="s">
        <v>134</v>
      </c>
      <c r="F1" s="1" t="s">
        <v>47</v>
      </c>
      <c r="G1" s="1" t="s">
        <v>168</v>
      </c>
      <c r="H1" t="s">
        <v>142</v>
      </c>
      <c r="I1" s="10">
        <f>SUM(F:F)</f>
        <v>14270</v>
      </c>
    </row>
    <row r="2" spans="1:10" ht="7.5" customHeight="1">
      <c r="A2" s="11" t="str">
        <f>продукты!A2</f>
        <v xml:space="preserve"> </v>
      </c>
      <c r="B2" t="str">
        <f>продукты!B2</f>
        <v xml:space="preserve"> </v>
      </c>
    </row>
    <row r="3" spans="1:10">
      <c r="A3" s="11" t="str">
        <f>IF(продукты!A3="","",продукты!A3)</f>
        <v>вода</v>
      </c>
      <c r="B3" s="11" t="str">
        <f>IF(продукты!B3="","",продукты!B3)</f>
        <v>л.</v>
      </c>
      <c r="C3" s="11">
        <f>IF(продукты!C3="","",продукты!C3)</f>
        <v>20</v>
      </c>
      <c r="E3">
        <f>IF(SUM('закупка по блюдам'!E3:H3)=0,"",ROUNDUP(SUM('закупка по блюдам'!E3:H3),0))+3*10*MAX(меню!A:A)</f>
        <v>138</v>
      </c>
      <c r="F3">
        <f>IF(D3="Нет","",IF(E3="","",IF(C3&gt;0,C3*E3,"")))</f>
        <v>2760</v>
      </c>
      <c r="J3" t="s">
        <v>147</v>
      </c>
    </row>
    <row r="4" spans="1:10">
      <c r="A4" s="11" t="str">
        <f>IF(продукты!A4="","",продукты!A4)</f>
        <v>соль</v>
      </c>
      <c r="B4" s="11" t="str">
        <f>IF(продукты!B4="","",продукты!B4)</f>
        <v>ст. л.</v>
      </c>
      <c r="C4" s="11">
        <f>IF(продукты!C4="","",продукты!C4)</f>
        <v>1</v>
      </c>
      <c r="D4" t="s">
        <v>165</v>
      </c>
      <c r="E4">
        <f>IF(SUM('закупка по блюдам'!E4:H4)=0,"",ROUNDUP(SUM('закупка по блюдам'!E4:H4),0))</f>
        <v>4</v>
      </c>
      <c r="F4" t="str">
        <f t="shared" ref="F4:F67" si="0">IF(D4="Нет","",IF(E4="","",IF(C4&gt;0,C4*E4,"")))</f>
        <v/>
      </c>
    </row>
    <row r="5" spans="1:10">
      <c r="A5" s="11" t="str">
        <f>IF(продукты!A5="","",продукты!A5)</f>
        <v>хлеб</v>
      </c>
      <c r="B5" s="11" t="str">
        <f>IF(продукты!B5="","",продукты!B5)</f>
        <v>бух.</v>
      </c>
      <c r="C5" s="11">
        <f>IF(продукты!C5="","",продукты!C5)</f>
        <v>50</v>
      </c>
      <c r="E5">
        <f>IF(SUM('закупка по блюдам'!E5:H5)=0,"",ROUNDUP(SUM('закупка по блюдам'!E5:H5),0))</f>
        <v>2</v>
      </c>
      <c r="F5">
        <f t="shared" si="0"/>
        <v>100</v>
      </c>
    </row>
    <row r="6" spans="1:10">
      <c r="A6" s="11" t="str">
        <f>IF(продукты!A6="","",продукты!A6)</f>
        <v>гречка</v>
      </c>
      <c r="B6" s="11" t="str">
        <f>IF(продукты!B6="","",продукты!B6)</f>
        <v>кг</v>
      </c>
      <c r="C6" s="11">
        <f>IF(продукты!C6="","",продукты!C6)</f>
        <v>100</v>
      </c>
      <c r="E6">
        <f>IF(SUM('закупка по блюдам'!E6:H6)=0,"",ROUNDUP(SUM('закупка по блюдам'!E6:H6),0))</f>
        <v>1</v>
      </c>
      <c r="F6">
        <f t="shared" si="0"/>
        <v>100</v>
      </c>
    </row>
    <row r="7" spans="1:10">
      <c r="A7" s="11" t="str">
        <f>IF(продукты!A7="","",продукты!A7)</f>
        <v>овсянка</v>
      </c>
      <c r="B7" s="11" t="str">
        <f>IF(продукты!B7="","",продукты!B7)</f>
        <v>кг</v>
      </c>
      <c r="C7" s="11">
        <f>IF(продукты!C7="","",продукты!C7)</f>
        <v>100</v>
      </c>
      <c r="E7" t="str">
        <f>IF(SUM('закупка по блюдам'!E7:H7)=0,"",ROUNDUP(SUM('закупка по блюдам'!E7:H7),0))</f>
        <v/>
      </c>
      <c r="F7" t="str">
        <f t="shared" si="0"/>
        <v/>
      </c>
    </row>
    <row r="8" spans="1:10">
      <c r="A8" s="11" t="str">
        <f>IF(продукты!A8="","",продукты!A8)</f>
        <v>рис</v>
      </c>
      <c r="B8" s="11" t="str">
        <f>IF(продукты!B8="","",продукты!B8)</f>
        <v>кг</v>
      </c>
      <c r="C8" s="11">
        <f>IF(продукты!C8="","",продукты!C8)</f>
        <v>100</v>
      </c>
      <c r="E8" t="str">
        <f>IF(SUM('закупка по блюдам'!E8:H8)=0,"",ROUNDUP(SUM('закупка по блюдам'!E8:H8),0))</f>
        <v/>
      </c>
      <c r="F8" t="str">
        <f t="shared" si="0"/>
        <v/>
      </c>
    </row>
    <row r="9" spans="1:10">
      <c r="A9" s="11" t="str">
        <f>IF(продукты!A9="","",продукты!A9)</f>
        <v>вермишель</v>
      </c>
      <c r="B9" s="11" t="str">
        <f>IF(продукты!B9="","",продукты!B9)</f>
        <v>кг</v>
      </c>
      <c r="C9" s="11">
        <f>IF(продукты!C9="","",продукты!C9)</f>
        <v>100</v>
      </c>
      <c r="E9">
        <f>IF(SUM('закупка по блюдам'!E9:H9)=0,"",ROUNDUP(SUM('закупка по блюдам'!E9:H9),0))</f>
        <v>1</v>
      </c>
      <c r="F9">
        <f t="shared" si="0"/>
        <v>100</v>
      </c>
    </row>
    <row r="10" spans="1:10">
      <c r="A10" s="11" t="str">
        <f>IF(продукты!A10="","",продукты!A10)</f>
        <v>сосиски</v>
      </c>
      <c r="B10" s="11" t="str">
        <f>IF(продукты!B10="","",продукты!B10)</f>
        <v>кг</v>
      </c>
      <c r="C10" s="11">
        <f>IF(продукты!C10="","",продукты!C10)</f>
        <v>200</v>
      </c>
      <c r="E10" t="str">
        <f>IF(SUM('закупка по блюдам'!E10:H10)=0,"",ROUNDUP(SUM('закупка по блюдам'!E10:H10),0))</f>
        <v/>
      </c>
      <c r="F10" t="str">
        <f t="shared" si="0"/>
        <v/>
      </c>
    </row>
    <row r="11" spans="1:10">
      <c r="A11" s="11" t="str">
        <f>IF(продукты!A11="","",продукты!A11)</f>
        <v>тушенка</v>
      </c>
      <c r="B11" s="11" t="str">
        <f>IF(продукты!B11="","",продукты!B11)</f>
        <v>бан. (по 400г)</v>
      </c>
      <c r="C11" s="11">
        <f>IF(продукты!C11="","",продукты!C11)</f>
        <v>150</v>
      </c>
      <c r="E11">
        <f>IF(SUM('закупка по блюдам'!E11:H11)=0,"",ROUNDUP(SUM('закупка по блюдам'!E11:H11),0))</f>
        <v>2</v>
      </c>
      <c r="F11">
        <f t="shared" si="0"/>
        <v>300</v>
      </c>
    </row>
    <row r="12" spans="1:10">
      <c r="A12" s="11" t="str">
        <f>IF(продукты!A12="","",продукты!A12)</f>
        <v>сгущенка</v>
      </c>
      <c r="B12" s="11" t="str">
        <f>IF(продукты!B12="","",продукты!B12)</f>
        <v>бан. (по 400г)</v>
      </c>
      <c r="C12" s="11">
        <f>IF(продукты!C12="","",продукты!C12)</f>
        <v>100</v>
      </c>
      <c r="E12" t="str">
        <f>IF(SUM('закупка по блюдам'!E12:H12)=0,"",ROUNDUP(SUM('закупка по блюдам'!E12:H12),0))</f>
        <v/>
      </c>
      <c r="F12" t="str">
        <f t="shared" si="0"/>
        <v/>
      </c>
    </row>
    <row r="13" spans="1:10">
      <c r="A13" s="11" t="str">
        <f>IF(продукты!A13="","",продукты!A13)</f>
        <v>сушки</v>
      </c>
      <c r="B13" s="11" t="str">
        <f>IF(продукты!B13="","",продукты!B13)</f>
        <v>кг</v>
      </c>
      <c r="C13" s="11">
        <f>IF(продукты!C13="","",продукты!C13)</f>
        <v>100</v>
      </c>
      <c r="E13" t="str">
        <f>IF(SUM('закупка по блюдам'!E13:H13)=0,"",ROUNDUP(SUM('закупка по блюдам'!E13:H13),0))</f>
        <v/>
      </c>
      <c r="F13" t="str">
        <f t="shared" si="0"/>
        <v/>
      </c>
    </row>
    <row r="14" spans="1:10">
      <c r="A14" s="11" t="str">
        <f>IF(продукты!A14="","",продукты!A14)</f>
        <v>пшено</v>
      </c>
      <c r="B14" s="11" t="str">
        <f>IF(продукты!B14="","",продукты!B14)</f>
        <v>кг</v>
      </c>
      <c r="C14" s="11">
        <f>IF(продукты!C14="","",продукты!C14)</f>
        <v>100</v>
      </c>
      <c r="E14">
        <f>IF(SUM('закупка по блюдам'!E14:H14)=0,"",ROUNDUP(SUM('закупка по блюдам'!E14:H14),0))</f>
        <v>1</v>
      </c>
      <c r="F14">
        <f t="shared" si="0"/>
        <v>100</v>
      </c>
    </row>
    <row r="15" spans="1:10">
      <c r="A15" s="11" t="str">
        <f>IF(продукты!A15="","",продукты!A15)</f>
        <v>молоко</v>
      </c>
      <c r="B15" s="11" t="str">
        <f>IF(продукты!B15="","",продукты!B15)</f>
        <v>литр</v>
      </c>
      <c r="C15" s="11">
        <f>IF(продукты!C15="","",продукты!C15)</f>
        <v>100</v>
      </c>
      <c r="E15">
        <f>IF(SUM('закупка по блюдам'!E15:H15)=0,"",ROUNDUP(SUM('закупка по блюдам'!E15:H15),0))</f>
        <v>1</v>
      </c>
      <c r="F15">
        <f t="shared" si="0"/>
        <v>100</v>
      </c>
    </row>
    <row r="16" spans="1:10">
      <c r="A16" s="11" t="str">
        <f>IF(продукты!A16="","",продукты!A16)</f>
        <v>сахар</v>
      </c>
      <c r="B16" s="11" t="str">
        <f>IF(продукты!B16="","",продукты!B16)</f>
        <v>ст. л.</v>
      </c>
      <c r="C16" s="11">
        <f>IF(продукты!C16="","",продукты!C16)</f>
        <v>50</v>
      </c>
      <c r="E16">
        <f>IF(SUM('закупка по блюдам'!E16:H16)=0,"",ROUNDUP(SUM('закупка по блюдам'!E16:H16),0))</f>
        <v>7</v>
      </c>
      <c r="F16">
        <f t="shared" si="0"/>
        <v>350</v>
      </c>
    </row>
    <row r="17" spans="1:6">
      <c r="A17" s="11" t="str">
        <f>IF(продукты!A17="","",продукты!A17)</f>
        <v>пшено</v>
      </c>
      <c r="B17" s="11" t="str">
        <f>IF(продукты!B17="","",продукты!B17)</f>
        <v>кг</v>
      </c>
      <c r="C17" s="11">
        <f>IF(продукты!C17="","",продукты!C17)</f>
        <v>100</v>
      </c>
      <c r="E17">
        <f>IF(SUM('закупка по блюдам'!E17:H17)=0,"",ROUNDUP(SUM('закупка по блюдам'!E17:H17),0))</f>
        <v>1</v>
      </c>
      <c r="F17">
        <f t="shared" si="0"/>
        <v>100</v>
      </c>
    </row>
    <row r="18" spans="1:6">
      <c r="A18" s="11" t="str">
        <f>IF(продукты!A18="","",продукты!A18)</f>
        <v>изюм</v>
      </c>
      <c r="B18" s="11" t="str">
        <f>IF(продукты!B18="","",продукты!B18)</f>
        <v>кг</v>
      </c>
      <c r="C18" s="11">
        <f>IF(продукты!C18="","",продукты!C18)</f>
        <v>200</v>
      </c>
      <c r="E18">
        <f>IF(SUM('закупка по блюдам'!E18:H18)=0,"",ROUNDUP(SUM('закупка по блюдам'!E18:H18),0))</f>
        <v>1</v>
      </c>
      <c r="F18">
        <f t="shared" si="0"/>
        <v>200</v>
      </c>
    </row>
    <row r="19" spans="1:6">
      <c r="A19" s="11" t="str">
        <f>IF(продукты!A19="","",продукты!A19)</f>
        <v>масло</v>
      </c>
      <c r="B19" s="11" t="str">
        <f>IF(продукты!B19="","",продукты!B19)</f>
        <v>пач. (по 200г)</v>
      </c>
      <c r="C19" s="11">
        <f>IF(продукты!C19="","",продукты!C19)</f>
        <v>150</v>
      </c>
      <c r="E19">
        <f>IF(SUM('закупка по блюдам'!E19:H19)=0,"",ROUNDUP(SUM('закупка по блюдам'!E19:H19),0))</f>
        <v>1</v>
      </c>
      <c r="F19">
        <f t="shared" si="0"/>
        <v>150</v>
      </c>
    </row>
    <row r="20" spans="1:6">
      <c r="A20" s="11" t="str">
        <f>IF(продукты!A20="","",продукты!A20)</f>
        <v>бул. кубики</v>
      </c>
      <c r="B20" s="11" t="str">
        <f>IF(продукты!B20="","",продукты!B20)</f>
        <v>шт</v>
      </c>
      <c r="C20" s="11">
        <f>IF(продукты!C20="","",продукты!C20)</f>
        <v>10</v>
      </c>
      <c r="E20">
        <f>IF(SUM('закупка по блюдам'!E20:H20)=0,"",ROUNDUP(SUM('закупка по блюдам'!E20:H20),0))</f>
        <v>12</v>
      </c>
      <c r="F20">
        <f t="shared" si="0"/>
        <v>120</v>
      </c>
    </row>
    <row r="21" spans="1:6">
      <c r="A21" s="11" t="str">
        <f>IF(продукты!A21="","",продукты!A21)</f>
        <v>картофель</v>
      </c>
      <c r="B21" s="11" t="str">
        <f>IF(продукты!B21="","",продукты!B21)</f>
        <v>кг</v>
      </c>
      <c r="C21" s="11">
        <f>IF(продукты!C21="","",продукты!C21)</f>
        <v>50</v>
      </c>
      <c r="E21">
        <f>IF(SUM('закупка по блюдам'!E21:H21)=0,"",ROUNDUP(SUM('закупка по блюдам'!E21:H21),0))</f>
        <v>10</v>
      </c>
      <c r="F21">
        <f t="shared" si="0"/>
        <v>500</v>
      </c>
    </row>
    <row r="22" spans="1:6">
      <c r="A22" s="11" t="str">
        <f>IF(продукты!A22="","",продукты!A22)</f>
        <v>лук репчатый</v>
      </c>
      <c r="B22" s="11" t="str">
        <f>IF(продукты!B22="","",продукты!B22)</f>
        <v>кг</v>
      </c>
      <c r="C22" s="11">
        <f>IF(продукты!C22="","",продукты!C22)</f>
        <v>50</v>
      </c>
      <c r="E22">
        <f>IF(SUM('закупка по блюдам'!E22:H22)=0,"",ROUNDUP(SUM('закупка по блюдам'!E22:H22),0))</f>
        <v>1</v>
      </c>
      <c r="F22">
        <f t="shared" si="0"/>
        <v>50</v>
      </c>
    </row>
    <row r="23" spans="1:6">
      <c r="A23" s="11" t="str">
        <f>IF(продукты!A23="","",продукты!A23)</f>
        <v>лук зеленый</v>
      </c>
      <c r="B23" s="11" t="str">
        <f>IF(продукты!B23="","",продукты!B23)</f>
        <v>перышко</v>
      </c>
      <c r="C23" s="11">
        <f>IF(продукты!C23="","",продукты!C23)</f>
        <v>5</v>
      </c>
      <c r="E23">
        <f>IF(SUM('закупка по блюдам'!E23:H23)=0,"",ROUNDUP(SUM('закупка по блюдам'!E23:H23),0))</f>
        <v>4</v>
      </c>
      <c r="F23">
        <f t="shared" si="0"/>
        <v>20</v>
      </c>
    </row>
    <row r="24" spans="1:6">
      <c r="A24" s="11" t="str">
        <f>IF(продукты!A24="","",продукты!A24)</f>
        <v>л. лист</v>
      </c>
      <c r="B24" s="11" t="str">
        <f>IF(продукты!B24="","",продукты!B24)</f>
        <v>шт</v>
      </c>
      <c r="C24" s="11">
        <f>IF(продукты!C24="","",продукты!C24)</f>
        <v>5</v>
      </c>
      <c r="E24">
        <f>IF(SUM('закупка по блюдам'!E24:H24)=0,"",ROUNDUP(SUM('закупка по блюдам'!E24:H24),0))</f>
        <v>1</v>
      </c>
      <c r="F24">
        <f t="shared" si="0"/>
        <v>5</v>
      </c>
    </row>
    <row r="25" spans="1:6">
      <c r="A25" s="11" t="str">
        <f>IF(продукты!A25="","",продукты!A25)</f>
        <v>перец горошек</v>
      </c>
      <c r="B25" s="11" t="str">
        <f>IF(продукты!B25="","",продукты!B25)</f>
        <v>5 горошин</v>
      </c>
      <c r="C25" s="11">
        <f>IF(продукты!C25="","",продукты!C25)</f>
        <v>5</v>
      </c>
      <c r="E25" t="str">
        <f>IF(SUM('закупка по блюдам'!E25:H25)=0,"",ROUNDUP(SUM('закупка по блюдам'!E25:H25),0))</f>
        <v/>
      </c>
      <c r="F25" t="str">
        <f t="shared" si="0"/>
        <v/>
      </c>
    </row>
    <row r="26" spans="1:6">
      <c r="A26" s="11" t="str">
        <f>IF(продукты!A26="","",продукты!A26)</f>
        <v>зелень</v>
      </c>
      <c r="B26" s="11" t="str">
        <f>IF(продукты!B26="","",продукты!B26)</f>
        <v>веточка</v>
      </c>
      <c r="C26" s="11">
        <f>IF(продукты!C26="","",продукты!C26)</f>
        <v>5</v>
      </c>
      <c r="E26">
        <f>IF(SUM('закупка по блюдам'!E26:H26)=0,"",ROUNDUP(SUM('закупка по блюдам'!E26:H26),0))</f>
        <v>3</v>
      </c>
      <c r="F26">
        <f t="shared" si="0"/>
        <v>15</v>
      </c>
    </row>
    <row r="27" spans="1:6">
      <c r="A27" s="11" t="str">
        <f>IF(продукты!A27="","",продукты!A27)</f>
        <v>морковь</v>
      </c>
      <c r="B27" s="11" t="str">
        <f>IF(продукты!B27="","",продукты!B27)</f>
        <v>шт</v>
      </c>
      <c r="C27" s="11">
        <f>IF(продукты!C27="","",продукты!C27)</f>
        <v>10</v>
      </c>
      <c r="E27">
        <f>IF(SUM('закупка по блюдам'!E27:H27)=0,"",ROUNDUP(SUM('закупка по блюдам'!E27:H27),0))</f>
        <v>1</v>
      </c>
      <c r="F27">
        <f t="shared" si="0"/>
        <v>10</v>
      </c>
    </row>
    <row r="28" spans="1:6">
      <c r="A28" s="11" t="str">
        <f>IF(продукты!A28="","",продукты!A28)</f>
        <v>капуста</v>
      </c>
      <c r="B28" s="11" t="str">
        <f>IF(продукты!B28="","",продукты!B28)</f>
        <v>кг</v>
      </c>
      <c r="C28" s="11">
        <f>IF(продукты!C28="","",продукты!C28)</f>
        <v>100</v>
      </c>
      <c r="E28">
        <f>IF(SUM('закупка по блюдам'!E28:H28)=0,"",ROUNDUP(SUM('закупка по блюдам'!E28:H28),0))</f>
        <v>18</v>
      </c>
      <c r="F28">
        <f t="shared" si="0"/>
        <v>1800</v>
      </c>
    </row>
    <row r="29" spans="1:6">
      <c r="A29" s="11" t="str">
        <f>IF(продукты!A29="","",продукты!A29)</f>
        <v>малина</v>
      </c>
      <c r="B29" s="11" t="str">
        <f>IF(продукты!B29="","",продукты!B29)</f>
        <v>стакан (по 200г)</v>
      </c>
      <c r="C29" s="11">
        <f>IF(продукты!C29="","",продукты!C29)</f>
        <v>150</v>
      </c>
      <c r="E29">
        <f>IF(SUM('закупка по блюдам'!E29:H29)=0,"",ROUNDUP(SUM('закупка по блюдам'!E29:H29),0))</f>
        <v>18</v>
      </c>
      <c r="F29">
        <f t="shared" si="0"/>
        <v>2700</v>
      </c>
    </row>
    <row r="30" spans="1:6">
      <c r="A30" s="11" t="str">
        <f>IF(продукты!A30="","",продукты!A30)</f>
        <v>черника</v>
      </c>
      <c r="B30" s="11" t="str">
        <f>IF(продукты!B30="","",продукты!B30)</f>
        <v>стакан (по 200г)</v>
      </c>
      <c r="C30" s="11">
        <f>IF(продукты!C30="","",продукты!C30)</f>
        <v>150</v>
      </c>
      <c r="E30">
        <f>IF(SUM('закупка по блюдам'!E30:H30)=0,"",ROUNDUP(SUM('закупка по блюдам'!E30:H30),0))</f>
        <v>18</v>
      </c>
      <c r="F30">
        <f t="shared" si="0"/>
        <v>2700</v>
      </c>
    </row>
    <row r="31" spans="1:6">
      <c r="A31" s="11" t="str">
        <f>IF(продукты!A31="","",продукты!A31)</f>
        <v>земляника</v>
      </c>
      <c r="B31" s="11" t="str">
        <f>IF(продукты!B31="","",продукты!B31)</f>
        <v>стакан (по 200г)</v>
      </c>
      <c r="C31" s="11">
        <f>IF(продукты!C31="","",продукты!C31)</f>
        <v>150</v>
      </c>
      <c r="E31" t="str">
        <f>IF(SUM('закупка по блюдам'!E31:H31)=0,"",ROUNDUP(SUM('закупка по блюдам'!E31:H31),0))</f>
        <v/>
      </c>
      <c r="F31" t="str">
        <f t="shared" si="0"/>
        <v/>
      </c>
    </row>
    <row r="32" spans="1:6">
      <c r="A32" s="11" t="str">
        <f>IF(продукты!A32="","",продукты!A32)</f>
        <v>мед</v>
      </c>
      <c r="B32" s="11" t="str">
        <f>IF(продукты!B32="","",продукты!B32)</f>
        <v>ст. л.</v>
      </c>
      <c r="C32" s="11">
        <f>IF(продукты!C32="","",продукты!C32)</f>
        <v>20</v>
      </c>
      <c r="E32">
        <f>IF(SUM('закупка по блюдам'!E32:H32)=0,"",ROUNDUP(SUM('закупка по блюдам'!E32:H32),0))</f>
        <v>2</v>
      </c>
      <c r="F32">
        <f t="shared" si="0"/>
        <v>40</v>
      </c>
    </row>
    <row r="33" spans="1:6">
      <c r="A33" s="11" t="str">
        <f>IF(продукты!A33="","",продукты!A33)</f>
        <v>сыр</v>
      </c>
      <c r="B33" s="11" t="str">
        <f>IF(продукты!B33="","",продукты!B33)</f>
        <v>кг</v>
      </c>
      <c r="C33" s="11">
        <f>IF(продукты!C33="","",продукты!C33)</f>
        <v>500</v>
      </c>
      <c r="E33">
        <f>IF(SUM('закупка по блюдам'!E33:H33)=0,"",ROUNDUP(SUM('закупка по блюдам'!E33:H33),0))</f>
        <v>1</v>
      </c>
      <c r="F33">
        <f t="shared" si="0"/>
        <v>500</v>
      </c>
    </row>
    <row r="34" spans="1:6">
      <c r="A34" s="11" t="str">
        <f>IF(продукты!A34="","",продукты!A34)</f>
        <v>майонез</v>
      </c>
      <c r="B34" s="11" t="str">
        <f>IF(продукты!B34="","",продукты!B34)</f>
        <v>пач. (по 150г)</v>
      </c>
      <c r="C34" s="11">
        <f>IF(продукты!C34="","",продукты!C34)</f>
        <v>50</v>
      </c>
      <c r="E34" t="str">
        <f>IF(SUM('закупка по блюдам'!E34:H34)=0,"",ROUNDUP(SUM('закупка по блюдам'!E34:H34),0))</f>
        <v/>
      </c>
      <c r="F34" t="str">
        <f t="shared" si="0"/>
        <v/>
      </c>
    </row>
    <row r="35" spans="1:6">
      <c r="A35" s="11" t="str">
        <f>IF(продукты!A35="","",продукты!A35)</f>
        <v>помидоры</v>
      </c>
      <c r="B35" s="11" t="str">
        <f>IF(продукты!B35="","",продукты!B35)</f>
        <v>кг</v>
      </c>
      <c r="C35" s="11">
        <f>IF(продукты!C35="","",продукты!C35)</f>
        <v>300</v>
      </c>
      <c r="E35" t="str">
        <f>IF(SUM('закупка по блюдам'!E35:H35)=0,"",ROUNDUP(SUM('закупка по блюдам'!E35:H35),0))</f>
        <v/>
      </c>
      <c r="F35" t="str">
        <f t="shared" si="0"/>
        <v/>
      </c>
    </row>
    <row r="36" spans="1:6">
      <c r="A36" s="11" t="str">
        <f>IF(продукты!A36="","",продукты!A36)</f>
        <v>огурцы</v>
      </c>
      <c r="B36" s="11" t="str">
        <f>IF(продукты!B36="","",продукты!B36)</f>
        <v>кг</v>
      </c>
      <c r="C36" s="11">
        <f>IF(продукты!C36="","",продукты!C36)</f>
        <v>100</v>
      </c>
      <c r="E36" t="str">
        <f>IF(SUM('закупка по блюдам'!E36:H36)=0,"",ROUNDUP(SUM('закупка по блюдам'!E36:H36),0))</f>
        <v/>
      </c>
      <c r="F36" t="str">
        <f t="shared" si="0"/>
        <v/>
      </c>
    </row>
    <row r="37" spans="1:6">
      <c r="A37" s="11" t="str">
        <f>IF(продукты!A37="","",продукты!A37)</f>
        <v>виноград</v>
      </c>
      <c r="B37" s="11" t="str">
        <f>IF(продукты!B37="","",продукты!B37)</f>
        <v>кг</v>
      </c>
      <c r="C37" s="11">
        <f>IF(продукты!C37="","",продукты!C37)</f>
        <v>200</v>
      </c>
      <c r="E37" t="str">
        <f>IF(SUM('закупка по блюдам'!E37:H37)=0,"",ROUNDUP(SUM('закупка по блюдам'!E37:H37),0))</f>
        <v/>
      </c>
      <c r="F37" t="str">
        <f t="shared" si="0"/>
        <v/>
      </c>
    </row>
    <row r="38" spans="1:6">
      <c r="A38" s="11" t="str">
        <f>IF(продукты!A38="","",продукты!A38)</f>
        <v>ветчина</v>
      </c>
      <c r="B38" s="11" t="str">
        <f>IF(продукты!B38="","",продукты!B38)</f>
        <v>кг</v>
      </c>
      <c r="C38" s="11">
        <f>IF(продукты!C38="","",продукты!C38)</f>
        <v>500</v>
      </c>
      <c r="E38">
        <f>IF(SUM('закупка по блюдам'!E38:H38)=0,"",ROUNDUP(SUM('закупка по блюдам'!E38:H38),0))</f>
        <v>1</v>
      </c>
      <c r="F38">
        <f t="shared" si="0"/>
        <v>500</v>
      </c>
    </row>
    <row r="39" spans="1:6">
      <c r="A39" s="11" t="str">
        <f>IF(продукты!A39="","",продукты!A39)</f>
        <v>курица</v>
      </c>
      <c r="B39" s="11" t="str">
        <f>IF(продукты!B39="","",продукты!B39)</f>
        <v>шт</v>
      </c>
      <c r="C39" s="11">
        <f>IF(продукты!C39="","",продукты!C39)</f>
        <v>300</v>
      </c>
      <c r="E39">
        <f>IF(SUM('закупка по блюдам'!E39:H39)=0,"",ROUNDUP(SUM('закупка по блюдам'!E39:H39),0))</f>
        <v>1</v>
      </c>
      <c r="F39">
        <f t="shared" si="0"/>
        <v>300</v>
      </c>
    </row>
    <row r="40" spans="1:6">
      <c r="A40" s="11" t="str">
        <f>IF(продукты!A40="","",продукты!A40)</f>
        <v>сметана</v>
      </c>
      <c r="B40" s="11" t="str">
        <f>IF(продукты!B40="","",продукты!B40)</f>
        <v>1б (по 200г)</v>
      </c>
      <c r="C40" s="11">
        <f>IF(продукты!C40="","",продукты!C40)</f>
        <v>50</v>
      </c>
      <c r="E40">
        <f>IF(SUM('закупка по блюдам'!E40:H40)=0,"",ROUNDUP(SUM('закупка по блюдам'!E40:H40),0))</f>
        <v>1</v>
      </c>
      <c r="F40">
        <f t="shared" si="0"/>
        <v>50</v>
      </c>
    </row>
    <row r="41" spans="1:6">
      <c r="A41" s="11" t="str">
        <f>IF(продукты!A41="","",продукты!A41)</f>
        <v>колбаса копч</v>
      </c>
      <c r="B41" s="11" t="str">
        <f>IF(продукты!B41="","",продукты!B41)</f>
        <v>батон (по 300г)</v>
      </c>
      <c r="C41" s="11">
        <f>IF(продукты!C41="","",продукты!C41)</f>
        <v>250</v>
      </c>
      <c r="E41" t="str">
        <f>IF(SUM('закупка по блюдам'!E41:H41)=0,"",ROUNDUP(SUM('закупка по блюдам'!E41:H41),0))</f>
        <v/>
      </c>
      <c r="F41" t="str">
        <f t="shared" si="0"/>
        <v/>
      </c>
    </row>
    <row r="42" spans="1:6">
      <c r="A42" s="11" t="str">
        <f>IF(продукты!A42="","",продукты!A42)</f>
        <v>мясо</v>
      </c>
      <c r="B42" s="11" t="str">
        <f>IF(продукты!B42="","",продукты!B42)</f>
        <v>кг</v>
      </c>
      <c r="C42" s="11">
        <f>IF(продукты!C42="","",продукты!C42)</f>
        <v>500</v>
      </c>
      <c r="E42">
        <f>IF(SUM('закупка по блюдам'!E42:H42)=0,"",ROUNDUP(SUM('закупка по блюдам'!E42:H42),0))</f>
        <v>1</v>
      </c>
      <c r="F42">
        <f t="shared" si="0"/>
        <v>500</v>
      </c>
    </row>
    <row r="43" spans="1:6">
      <c r="A43" s="11" t="str">
        <f>IF(продукты!A43="","",продукты!A43)</f>
        <v>чай в пакетиках</v>
      </c>
      <c r="B43" s="11" t="str">
        <f>IF(продукты!B43="","",продукты!B43)</f>
        <v>уп. (25 шт)</v>
      </c>
      <c r="C43" s="11">
        <f>IF(продукты!C43="","",продукты!C43)</f>
        <v>100</v>
      </c>
      <c r="E43">
        <f>IF(SUM('закупка по блюдам'!E43:H43)=0,"",ROUNDUP(SUM('закупка по блюдам'!E43:H43),0))</f>
        <v>1</v>
      </c>
      <c r="F43">
        <f t="shared" si="0"/>
        <v>100</v>
      </c>
    </row>
    <row r="44" spans="1:6">
      <c r="A44" s="11" t="str">
        <f>IF(продукты!A44="","",продукты!A44)</f>
        <v>какао</v>
      </c>
      <c r="B44" s="11" t="str">
        <f>IF(продукты!B44="","",продукты!B44)</f>
        <v>пач. (по 100г)</v>
      </c>
      <c r="C44" s="11">
        <f>IF(продукты!C44="","",продукты!C44)</f>
        <v>200</v>
      </c>
      <c r="E44" t="str">
        <f>IF(SUM('закупка по блюдам'!E44:H44)=0,"",ROUNDUP(SUM('закупка по блюдам'!E44:H44),0))</f>
        <v/>
      </c>
      <c r="F44" t="str">
        <f t="shared" si="0"/>
        <v/>
      </c>
    </row>
    <row r="45" spans="1:6">
      <c r="A45" s="11" t="str">
        <f>IF(продукты!A45="","",продукты!A45)</f>
        <v/>
      </c>
      <c r="B45" s="11" t="str">
        <f>IF(продукты!B45="","",продукты!B45)</f>
        <v/>
      </c>
      <c r="C45" s="11" t="str">
        <f>IF(продукты!C45="","",продукты!C45)</f>
        <v/>
      </c>
      <c r="E45" t="str">
        <f>IF(SUM('закупка по блюдам'!E45:H45)=0,"",ROUNDUP(SUM('закупка по блюдам'!E45:H45),0))</f>
        <v/>
      </c>
      <c r="F45" t="str">
        <f t="shared" si="0"/>
        <v/>
      </c>
    </row>
    <row r="46" spans="1:6">
      <c r="A46" s="11" t="str">
        <f>IF(продукты!A46="","",продукты!A46)</f>
        <v/>
      </c>
      <c r="B46" s="11" t="str">
        <f>IF(продукты!B46="","",продукты!B46)</f>
        <v/>
      </c>
      <c r="C46" s="11" t="str">
        <f>IF(продукты!C46="","",продукты!C46)</f>
        <v/>
      </c>
      <c r="E46" t="str">
        <f>IF(SUM('закупка по блюдам'!E46:H46)=0,"",ROUNDUP(SUM('закупка по блюдам'!E46:H46),0))</f>
        <v/>
      </c>
      <c r="F46" t="str">
        <f t="shared" si="0"/>
        <v/>
      </c>
    </row>
    <row r="47" spans="1:6">
      <c r="A47" s="11" t="str">
        <f>IF(продукты!A47="","",продукты!A47)</f>
        <v/>
      </c>
      <c r="B47" s="11" t="str">
        <f>IF(продукты!B47="","",продукты!B47)</f>
        <v/>
      </c>
      <c r="C47" s="11" t="str">
        <f>IF(продукты!C47="","",продукты!C47)</f>
        <v/>
      </c>
      <c r="E47" t="str">
        <f>IF(SUM('закупка по блюдам'!E47:H47)=0,"",ROUNDUP(SUM('закупка по блюдам'!E47:H47),0))</f>
        <v/>
      </c>
      <c r="F47" t="str">
        <f t="shared" si="0"/>
        <v/>
      </c>
    </row>
    <row r="48" spans="1:6">
      <c r="A48" s="11" t="str">
        <f>IF(продукты!A48="","",продукты!A48)</f>
        <v/>
      </c>
      <c r="B48" s="11" t="str">
        <f>IF(продукты!B48="","",продукты!B48)</f>
        <v/>
      </c>
      <c r="C48" s="11" t="str">
        <f>IF(продукты!C48="","",продукты!C48)</f>
        <v/>
      </c>
      <c r="E48" t="str">
        <f>IF(SUM('закупка по блюдам'!E48:H48)=0,"",ROUNDUP(SUM('закупка по блюдам'!E48:H48),0))</f>
        <v/>
      </c>
      <c r="F48" t="str">
        <f t="shared" si="0"/>
        <v/>
      </c>
    </row>
    <row r="49" spans="1:6">
      <c r="A49" s="11" t="str">
        <f>IF(продукты!A49="","",продукты!A49)</f>
        <v/>
      </c>
      <c r="B49" s="11" t="str">
        <f>IF(продукты!B49="","",продукты!B49)</f>
        <v/>
      </c>
      <c r="C49" s="11" t="str">
        <f>IF(продукты!C49="","",продукты!C49)</f>
        <v/>
      </c>
      <c r="E49" t="str">
        <f>IF(SUM('закупка по блюдам'!E49:H49)=0,"",ROUNDUP(SUM('закупка по блюдам'!E49:H49),0))</f>
        <v/>
      </c>
      <c r="F49" t="str">
        <f t="shared" si="0"/>
        <v/>
      </c>
    </row>
    <row r="50" spans="1:6">
      <c r="A50" s="11" t="str">
        <f>IF(продукты!A50="","",продукты!A50)</f>
        <v/>
      </c>
      <c r="B50" s="11" t="str">
        <f>IF(продукты!B50="","",продукты!B50)</f>
        <v/>
      </c>
      <c r="C50" s="11" t="str">
        <f>IF(продукты!C50="","",продукты!C50)</f>
        <v/>
      </c>
      <c r="E50" t="str">
        <f>IF(SUM('закупка по блюдам'!E50:H50)=0,"",ROUNDUP(SUM('закупка по блюдам'!E50:H50),0))</f>
        <v/>
      </c>
      <c r="F50" t="str">
        <f t="shared" si="0"/>
        <v/>
      </c>
    </row>
    <row r="51" spans="1:6">
      <c r="A51" s="11" t="str">
        <f>IF(продукты!A51="","",продукты!A51)</f>
        <v/>
      </c>
      <c r="B51" s="11" t="str">
        <f>IF(продукты!B51="","",продукты!B51)</f>
        <v/>
      </c>
      <c r="C51" s="11" t="str">
        <f>IF(продукты!C51="","",продукты!C51)</f>
        <v/>
      </c>
      <c r="E51" t="str">
        <f>IF(SUM('закупка по блюдам'!E51:H51)=0,"",ROUNDUP(SUM('закупка по блюдам'!E51:H51),0))</f>
        <v/>
      </c>
      <c r="F51" t="str">
        <f t="shared" si="0"/>
        <v/>
      </c>
    </row>
    <row r="52" spans="1:6">
      <c r="A52" s="11" t="str">
        <f>IF(продукты!A52="","",продукты!A52)</f>
        <v/>
      </c>
      <c r="B52" s="11" t="str">
        <f>IF(продукты!B52="","",продукты!B52)</f>
        <v/>
      </c>
      <c r="C52" s="11" t="str">
        <f>IF(продукты!C52="","",продукты!C52)</f>
        <v/>
      </c>
      <c r="E52" t="str">
        <f>IF(SUM('закупка по блюдам'!E52:H52)=0,"",ROUNDUP(SUM('закупка по блюдам'!E52:H52),0))</f>
        <v/>
      </c>
      <c r="F52" t="str">
        <f t="shared" si="0"/>
        <v/>
      </c>
    </row>
    <row r="53" spans="1:6">
      <c r="A53" s="11" t="str">
        <f>IF(продукты!A53="","",продукты!A53)</f>
        <v/>
      </c>
      <c r="B53" s="11" t="str">
        <f>IF(продукты!B53="","",продукты!B53)</f>
        <v/>
      </c>
      <c r="C53" s="11" t="str">
        <f>IF(продукты!C53="","",продукты!C53)</f>
        <v/>
      </c>
      <c r="E53" t="str">
        <f>IF(SUM('закупка по блюдам'!E53:H53)=0,"",ROUNDUP(SUM('закупка по блюдам'!E53:H53),0))</f>
        <v/>
      </c>
      <c r="F53" t="str">
        <f t="shared" si="0"/>
        <v/>
      </c>
    </row>
    <row r="54" spans="1:6">
      <c r="A54" s="11" t="str">
        <f>IF(продукты!A54="","",продукты!A54)</f>
        <v/>
      </c>
      <c r="B54" s="11" t="str">
        <f>IF(продукты!B54="","",продукты!B54)</f>
        <v/>
      </c>
      <c r="C54" s="11" t="str">
        <f>IF(продукты!C54="","",продукты!C54)</f>
        <v/>
      </c>
      <c r="E54" t="str">
        <f>IF(SUM('закупка по блюдам'!E54:H54)=0,"",ROUNDUP(SUM('закупка по блюдам'!E54:H54),0))</f>
        <v/>
      </c>
      <c r="F54" t="str">
        <f t="shared" si="0"/>
        <v/>
      </c>
    </row>
    <row r="55" spans="1:6">
      <c r="A55" s="11" t="str">
        <f>IF(продукты!A55="","",продукты!A55)</f>
        <v/>
      </c>
      <c r="B55" s="11" t="str">
        <f>IF(продукты!B55="","",продукты!B55)</f>
        <v/>
      </c>
      <c r="C55" s="11" t="str">
        <f>IF(продукты!C55="","",продукты!C55)</f>
        <v/>
      </c>
      <c r="E55" t="str">
        <f>IF(SUM('закупка по блюдам'!E55:H55)=0,"",ROUNDUP(SUM('закупка по блюдам'!E55:H55),0))</f>
        <v/>
      </c>
      <c r="F55" t="str">
        <f t="shared" si="0"/>
        <v/>
      </c>
    </row>
    <row r="56" spans="1:6">
      <c r="A56" s="11" t="str">
        <f>IF(продукты!A56="","",продукты!A56)</f>
        <v/>
      </c>
      <c r="B56" s="11" t="str">
        <f>IF(продукты!B56="","",продукты!B56)</f>
        <v/>
      </c>
      <c r="C56" s="11" t="str">
        <f>IF(продукты!C56="","",продукты!C56)</f>
        <v/>
      </c>
      <c r="E56" t="str">
        <f>IF(SUM('закупка по блюдам'!E56:H56)=0,"",ROUNDUP(SUM('закупка по блюдам'!E56:H56),0))</f>
        <v/>
      </c>
      <c r="F56" t="str">
        <f t="shared" si="0"/>
        <v/>
      </c>
    </row>
    <row r="57" spans="1:6">
      <c r="A57" s="11" t="str">
        <f>IF(продукты!A57="","",продукты!A57)</f>
        <v/>
      </c>
      <c r="B57" s="11" t="str">
        <f>IF(продукты!B57="","",продукты!B57)</f>
        <v/>
      </c>
      <c r="C57" s="11" t="str">
        <f>IF(продукты!C57="","",продукты!C57)</f>
        <v/>
      </c>
      <c r="E57" t="str">
        <f>IF(SUM('закупка по блюдам'!E57:H57)=0,"",ROUNDUP(SUM('закупка по блюдам'!E57:H57),0))</f>
        <v/>
      </c>
      <c r="F57" t="str">
        <f t="shared" si="0"/>
        <v/>
      </c>
    </row>
    <row r="58" spans="1:6">
      <c r="A58" s="11" t="str">
        <f>IF(продукты!A58="","",продукты!A58)</f>
        <v/>
      </c>
      <c r="B58" s="11" t="str">
        <f>IF(продукты!B58="","",продукты!B58)</f>
        <v/>
      </c>
      <c r="C58" s="11" t="str">
        <f>IF(продукты!C58="","",продукты!C58)</f>
        <v/>
      </c>
      <c r="E58" t="str">
        <f>IF(SUM('закупка по блюдам'!E58:H58)=0,"",ROUNDUP(SUM('закупка по блюдам'!E58:H58),0))</f>
        <v/>
      </c>
      <c r="F58" t="str">
        <f t="shared" si="0"/>
        <v/>
      </c>
    </row>
    <row r="59" spans="1:6">
      <c r="A59" s="11" t="str">
        <f>IF(продукты!A59="","",продукты!A59)</f>
        <v/>
      </c>
      <c r="B59" s="11" t="str">
        <f>IF(продукты!B59="","",продукты!B59)</f>
        <v/>
      </c>
      <c r="C59" s="11" t="str">
        <f>IF(продукты!C59="","",продукты!C59)</f>
        <v/>
      </c>
      <c r="E59" t="str">
        <f>IF(SUM('закупка по блюдам'!E59:H59)=0,"",ROUNDUP(SUM('закупка по блюдам'!E59:H59),0))</f>
        <v/>
      </c>
      <c r="F59" t="str">
        <f t="shared" si="0"/>
        <v/>
      </c>
    </row>
    <row r="60" spans="1:6">
      <c r="A60" s="11" t="str">
        <f>IF(продукты!A60="","",продукты!A60)</f>
        <v/>
      </c>
      <c r="B60" s="11" t="str">
        <f>IF(продукты!B60="","",продукты!B60)</f>
        <v/>
      </c>
      <c r="C60" s="11" t="str">
        <f>IF(продукты!C60="","",продукты!C60)</f>
        <v/>
      </c>
      <c r="E60" t="str">
        <f>IF(SUM('закупка по блюдам'!E60:H60)=0,"",ROUNDUP(SUM('закупка по блюдам'!E60:H60),0))</f>
        <v/>
      </c>
      <c r="F60" t="str">
        <f t="shared" si="0"/>
        <v/>
      </c>
    </row>
    <row r="61" spans="1:6">
      <c r="A61" s="11" t="str">
        <f>IF(продукты!A61="","",продукты!A61)</f>
        <v/>
      </c>
      <c r="B61" s="11" t="str">
        <f>IF(продукты!B61="","",продукты!B61)</f>
        <v/>
      </c>
      <c r="C61" s="11" t="str">
        <f>IF(продукты!C61="","",продукты!C61)</f>
        <v/>
      </c>
      <c r="E61" t="str">
        <f>IF(SUM('закупка по блюдам'!E61:H61)=0,"",ROUNDUP(SUM('закупка по блюдам'!E61:H61),0))</f>
        <v/>
      </c>
      <c r="F61" t="str">
        <f t="shared" si="0"/>
        <v/>
      </c>
    </row>
    <row r="62" spans="1:6">
      <c r="A62" s="11" t="str">
        <f>IF(продукты!A62="","",продукты!A62)</f>
        <v/>
      </c>
      <c r="B62" s="11" t="str">
        <f>IF(продукты!B62="","",продукты!B62)</f>
        <v/>
      </c>
      <c r="C62" s="11" t="str">
        <f>IF(продукты!C62="","",продукты!C62)</f>
        <v/>
      </c>
      <c r="E62" t="str">
        <f>IF(SUM('закупка по блюдам'!E62:H62)=0,"",ROUNDUP(SUM('закупка по блюдам'!E62:H62),0))</f>
        <v/>
      </c>
      <c r="F62" t="str">
        <f t="shared" si="0"/>
        <v/>
      </c>
    </row>
    <row r="63" spans="1:6">
      <c r="A63" s="11" t="str">
        <f>IF(продукты!A63="","",продукты!A63)</f>
        <v/>
      </c>
      <c r="B63" s="11" t="str">
        <f>IF(продукты!B63="","",продукты!B63)</f>
        <v/>
      </c>
      <c r="C63" s="11" t="str">
        <f>IF(продукты!C63="","",продукты!C63)</f>
        <v/>
      </c>
      <c r="E63" t="str">
        <f>IF(SUM('закупка по блюдам'!E63:H63)=0,"",ROUNDUP(SUM('закупка по блюдам'!E63:H63),0))</f>
        <v/>
      </c>
      <c r="F63" t="str">
        <f t="shared" si="0"/>
        <v/>
      </c>
    </row>
    <row r="64" spans="1:6">
      <c r="A64" s="11" t="str">
        <f>IF(продукты!A64="","",продукты!A64)</f>
        <v/>
      </c>
      <c r="B64" s="11" t="str">
        <f>IF(продукты!B64="","",продукты!B64)</f>
        <v/>
      </c>
      <c r="C64" s="11" t="str">
        <f>IF(продукты!C64="","",продукты!C64)</f>
        <v/>
      </c>
      <c r="E64" t="str">
        <f>IF(SUM('закупка по блюдам'!E64:H64)=0,"",ROUNDUP(SUM('закупка по блюдам'!E64:H64),0))</f>
        <v/>
      </c>
      <c r="F64" t="str">
        <f t="shared" si="0"/>
        <v/>
      </c>
    </row>
    <row r="65" spans="1:6">
      <c r="A65" s="11" t="str">
        <f>IF(продукты!A65="","",продукты!A65)</f>
        <v/>
      </c>
      <c r="B65" s="11" t="str">
        <f>IF(продукты!B65="","",продукты!B65)</f>
        <v/>
      </c>
      <c r="C65" s="11" t="str">
        <f>IF(продукты!C65="","",продукты!C65)</f>
        <v/>
      </c>
      <c r="E65" t="str">
        <f>IF(SUM('закупка по блюдам'!E65:H65)=0,"",ROUNDUP(SUM('закупка по блюдам'!E65:H65),0))</f>
        <v/>
      </c>
      <c r="F65" t="str">
        <f t="shared" si="0"/>
        <v/>
      </c>
    </row>
    <row r="66" spans="1:6">
      <c r="A66" s="11" t="str">
        <f>IF(продукты!A66="","",продукты!A66)</f>
        <v/>
      </c>
      <c r="B66" s="11" t="str">
        <f>IF(продукты!B66="","",продукты!B66)</f>
        <v/>
      </c>
      <c r="C66" s="11" t="str">
        <f>IF(продукты!C66="","",продукты!C66)</f>
        <v/>
      </c>
      <c r="E66" t="str">
        <f>IF(SUM('закупка по блюдам'!E66:H66)=0,"",ROUNDUP(SUM('закупка по блюдам'!E66:H66),0))</f>
        <v/>
      </c>
      <c r="F66" t="str">
        <f t="shared" si="0"/>
        <v/>
      </c>
    </row>
    <row r="67" spans="1:6">
      <c r="A67" s="11" t="str">
        <f>IF(продукты!A67="","",продукты!A67)</f>
        <v/>
      </c>
      <c r="B67" s="11" t="str">
        <f>IF(продукты!B67="","",продукты!B67)</f>
        <v/>
      </c>
      <c r="C67" s="11" t="str">
        <f>IF(продукты!C67="","",продукты!C67)</f>
        <v/>
      </c>
      <c r="E67" t="str">
        <f>IF(SUM('закупка по блюдам'!E67:H67)=0,"",ROUNDUP(SUM('закупка по блюдам'!E67:H67),0))</f>
        <v/>
      </c>
      <c r="F67" t="str">
        <f t="shared" si="0"/>
        <v/>
      </c>
    </row>
    <row r="68" spans="1:6">
      <c r="A68" s="11" t="str">
        <f>IF(продукты!A68="","",продукты!A68)</f>
        <v/>
      </c>
      <c r="B68" s="11" t="str">
        <f>IF(продукты!B68="","",продукты!B68)</f>
        <v/>
      </c>
      <c r="C68" s="11" t="str">
        <f>IF(продукты!C68="","",продукты!C68)</f>
        <v/>
      </c>
      <c r="E68" t="str">
        <f>IF(SUM('закупка по блюдам'!E68:H68)=0,"",ROUNDUP(SUM('закупка по блюдам'!E68:H68),0))</f>
        <v/>
      </c>
      <c r="F68" t="str">
        <f t="shared" ref="F68:F120" si="1">IF(D68="Нет","",IF(E68="","",IF(C68&gt;0,C68*E68,"")))</f>
        <v/>
      </c>
    </row>
    <row r="69" spans="1:6">
      <c r="A69" s="11" t="str">
        <f>IF(продукты!A69="","",продукты!A69)</f>
        <v/>
      </c>
      <c r="B69" s="11" t="str">
        <f>IF(продукты!B69="","",продукты!B69)</f>
        <v/>
      </c>
      <c r="C69" s="11" t="str">
        <f>IF(продукты!C69="","",продукты!C69)</f>
        <v/>
      </c>
      <c r="E69" t="str">
        <f>IF(SUM('закупка по блюдам'!E69:H69)=0,"",ROUNDUP(SUM('закупка по блюдам'!E69:H69),0))</f>
        <v/>
      </c>
      <c r="F69" t="str">
        <f t="shared" si="1"/>
        <v/>
      </c>
    </row>
    <row r="70" spans="1:6">
      <c r="A70" s="11" t="str">
        <f>IF(продукты!A70="","",продукты!A70)</f>
        <v/>
      </c>
      <c r="B70" s="11" t="str">
        <f>IF(продукты!B70="","",продукты!B70)</f>
        <v/>
      </c>
      <c r="C70" s="11" t="str">
        <f>IF(продукты!C70="","",продукты!C70)</f>
        <v/>
      </c>
      <c r="E70" t="str">
        <f>IF(SUM('закупка по блюдам'!E70:H70)=0,"",ROUNDUP(SUM('закупка по блюдам'!E70:H70),0))</f>
        <v/>
      </c>
      <c r="F70" t="str">
        <f t="shared" si="1"/>
        <v/>
      </c>
    </row>
    <row r="71" spans="1:6">
      <c r="A71" s="11" t="str">
        <f>IF(продукты!A71="","",продукты!A71)</f>
        <v/>
      </c>
      <c r="B71" s="11" t="str">
        <f>IF(продукты!B71="","",продукты!B71)</f>
        <v/>
      </c>
      <c r="C71" s="11" t="str">
        <f>IF(продукты!C71="","",продукты!C71)</f>
        <v/>
      </c>
      <c r="E71" t="str">
        <f>IF(SUM('закупка по блюдам'!E71:H71)=0,"",ROUNDUP(SUM('закупка по блюдам'!E71:H71),0))</f>
        <v/>
      </c>
      <c r="F71" t="str">
        <f t="shared" si="1"/>
        <v/>
      </c>
    </row>
    <row r="72" spans="1:6">
      <c r="A72" s="11" t="str">
        <f>IF(продукты!A72="","",продукты!A72)</f>
        <v/>
      </c>
      <c r="B72" s="11" t="str">
        <f>IF(продукты!B72="","",продукты!B72)</f>
        <v/>
      </c>
      <c r="C72" s="11" t="str">
        <f>IF(продукты!C72="","",продукты!C72)</f>
        <v/>
      </c>
      <c r="E72" t="str">
        <f>IF(SUM('закупка по блюдам'!E72:H72)=0,"",ROUNDUP(SUM('закупка по блюдам'!E72:H72),0))</f>
        <v/>
      </c>
      <c r="F72" t="str">
        <f t="shared" si="1"/>
        <v/>
      </c>
    </row>
    <row r="73" spans="1:6">
      <c r="A73" s="11" t="str">
        <f>IF(продукты!A73="","",продукты!A73)</f>
        <v/>
      </c>
      <c r="B73" s="11" t="str">
        <f>IF(продукты!B73="","",продукты!B73)</f>
        <v/>
      </c>
      <c r="C73" s="11" t="str">
        <f>IF(продукты!C73="","",продукты!C73)</f>
        <v/>
      </c>
      <c r="E73" t="str">
        <f>IF(SUM('закупка по блюдам'!E73:H73)=0,"",ROUNDUP(SUM('закупка по блюдам'!E73:H73),0))</f>
        <v/>
      </c>
      <c r="F73" t="str">
        <f t="shared" si="1"/>
        <v/>
      </c>
    </row>
    <row r="74" spans="1:6">
      <c r="A74" s="11" t="str">
        <f>IF(продукты!A74="","",продукты!A74)</f>
        <v/>
      </c>
      <c r="B74" s="11" t="str">
        <f>IF(продукты!B74="","",продукты!B74)</f>
        <v/>
      </c>
      <c r="C74" s="11" t="str">
        <f>IF(продукты!C74="","",продукты!C74)</f>
        <v/>
      </c>
      <c r="E74" t="str">
        <f>IF(SUM('закупка по блюдам'!E74:H74)=0,"",ROUNDUP(SUM('закупка по блюдам'!E74:H74),0))</f>
        <v/>
      </c>
      <c r="F74" t="str">
        <f t="shared" si="1"/>
        <v/>
      </c>
    </row>
    <row r="75" spans="1:6">
      <c r="A75" s="11" t="str">
        <f>IF(продукты!A75="","",продукты!A75)</f>
        <v/>
      </c>
      <c r="B75" s="11" t="str">
        <f>IF(продукты!B75="","",продукты!B75)</f>
        <v/>
      </c>
      <c r="C75" s="11" t="str">
        <f>IF(продукты!C75="","",продукты!C75)</f>
        <v/>
      </c>
      <c r="E75" t="str">
        <f>IF(SUM('закупка по блюдам'!E75:H75)=0,"",ROUNDUP(SUM('закупка по блюдам'!E75:H75),0))</f>
        <v/>
      </c>
      <c r="F75" t="str">
        <f t="shared" si="1"/>
        <v/>
      </c>
    </row>
    <row r="76" spans="1:6">
      <c r="A76" s="11" t="str">
        <f>IF(продукты!A76="","",продукты!A76)</f>
        <v/>
      </c>
      <c r="B76" s="11" t="str">
        <f>IF(продукты!B76="","",продукты!B76)</f>
        <v/>
      </c>
      <c r="C76" s="11" t="str">
        <f>IF(продукты!C76="","",продукты!C76)</f>
        <v/>
      </c>
      <c r="E76" t="str">
        <f>IF(SUM('закупка по блюдам'!E76:H76)=0,"",ROUNDUP(SUM('закупка по блюдам'!E76:H76),0))</f>
        <v/>
      </c>
      <c r="F76" t="str">
        <f t="shared" si="1"/>
        <v/>
      </c>
    </row>
    <row r="77" spans="1:6">
      <c r="A77" s="11" t="str">
        <f>IF(продукты!A77="","",продукты!A77)</f>
        <v/>
      </c>
      <c r="B77" s="11" t="str">
        <f>IF(продукты!B77="","",продукты!B77)</f>
        <v/>
      </c>
      <c r="C77" s="11" t="str">
        <f>IF(продукты!C77="","",продукты!C77)</f>
        <v/>
      </c>
      <c r="E77" t="str">
        <f>IF(SUM('закупка по блюдам'!E77:H77)=0,"",ROUNDUP(SUM('закупка по блюдам'!E77:H77),0))</f>
        <v/>
      </c>
      <c r="F77" t="str">
        <f t="shared" si="1"/>
        <v/>
      </c>
    </row>
    <row r="78" spans="1:6">
      <c r="A78" s="11" t="str">
        <f>IF(продукты!A78="","",продукты!A78)</f>
        <v/>
      </c>
      <c r="B78" s="11" t="str">
        <f>IF(продукты!B78="","",продукты!B78)</f>
        <v/>
      </c>
      <c r="C78" s="11" t="str">
        <f>IF(продукты!C78="","",продукты!C78)</f>
        <v/>
      </c>
      <c r="E78" t="str">
        <f>IF(SUM('закупка по блюдам'!E78:H78)=0,"",ROUNDUP(SUM('закупка по блюдам'!E78:H78),0))</f>
        <v/>
      </c>
      <c r="F78" t="str">
        <f t="shared" si="1"/>
        <v/>
      </c>
    </row>
    <row r="79" spans="1:6">
      <c r="A79" s="11" t="str">
        <f>IF(продукты!A79="","",продукты!A79)</f>
        <v/>
      </c>
      <c r="B79" s="11" t="str">
        <f>IF(продукты!B79="","",продукты!B79)</f>
        <v/>
      </c>
      <c r="C79" s="11" t="str">
        <f>IF(продукты!C79="","",продукты!C79)</f>
        <v/>
      </c>
      <c r="E79" t="str">
        <f>IF(SUM('закупка по блюдам'!E79:H79)=0,"",ROUNDUP(SUM('закупка по блюдам'!E79:H79),0))</f>
        <v/>
      </c>
      <c r="F79" t="str">
        <f t="shared" si="1"/>
        <v/>
      </c>
    </row>
    <row r="80" spans="1:6">
      <c r="A80" s="11" t="str">
        <f>IF(продукты!A80="","",продукты!A80)</f>
        <v/>
      </c>
      <c r="B80" s="11" t="str">
        <f>IF(продукты!B80="","",продукты!B80)</f>
        <v/>
      </c>
      <c r="C80" s="11" t="str">
        <f>IF(продукты!C80="","",продукты!C80)</f>
        <v/>
      </c>
      <c r="E80" t="str">
        <f>IF(SUM('закупка по блюдам'!E80:H80)=0,"",ROUNDUP(SUM('закупка по блюдам'!E80:H80),0))</f>
        <v/>
      </c>
      <c r="F80" t="str">
        <f t="shared" si="1"/>
        <v/>
      </c>
    </row>
    <row r="81" spans="1:6">
      <c r="A81" s="11" t="str">
        <f>IF(продукты!A81="","",продукты!A81)</f>
        <v/>
      </c>
      <c r="B81" s="11" t="str">
        <f>IF(продукты!B81="","",продукты!B81)</f>
        <v/>
      </c>
      <c r="C81" s="11" t="str">
        <f>IF(продукты!C81="","",продукты!C81)</f>
        <v/>
      </c>
      <c r="E81" t="str">
        <f>IF(SUM('закупка по блюдам'!E81:H81)=0,"",ROUNDUP(SUM('закупка по блюдам'!E81:H81),0))</f>
        <v/>
      </c>
      <c r="F81" t="str">
        <f t="shared" si="1"/>
        <v/>
      </c>
    </row>
    <row r="82" spans="1:6">
      <c r="A82" s="11" t="str">
        <f>IF(продукты!A82="","",продукты!A82)</f>
        <v/>
      </c>
      <c r="B82" s="11" t="str">
        <f>IF(продукты!B82="","",продукты!B82)</f>
        <v/>
      </c>
      <c r="C82" s="11" t="str">
        <f>IF(продукты!C82="","",продукты!C82)</f>
        <v/>
      </c>
      <c r="E82" t="str">
        <f>IF(SUM('закупка по блюдам'!E82:H82)=0,"",ROUNDUP(SUM('закупка по блюдам'!E82:H82),0))</f>
        <v/>
      </c>
      <c r="F82" t="str">
        <f t="shared" si="1"/>
        <v/>
      </c>
    </row>
    <row r="83" spans="1:6">
      <c r="A83" s="11" t="str">
        <f>IF(продукты!A83="","",продукты!A83)</f>
        <v/>
      </c>
      <c r="B83" s="11" t="str">
        <f>IF(продукты!B83="","",продукты!B83)</f>
        <v/>
      </c>
      <c r="C83" s="11" t="str">
        <f>IF(продукты!C83="","",продукты!C83)</f>
        <v/>
      </c>
      <c r="E83" t="str">
        <f>IF(SUM('закупка по блюдам'!E83:H83)=0,"",ROUNDUP(SUM('закупка по блюдам'!E83:H83),0))</f>
        <v/>
      </c>
      <c r="F83" t="str">
        <f t="shared" si="1"/>
        <v/>
      </c>
    </row>
    <row r="84" spans="1:6">
      <c r="A84" s="11" t="str">
        <f>IF(продукты!A84="","",продукты!A84)</f>
        <v/>
      </c>
      <c r="B84" s="11" t="str">
        <f>IF(продукты!B84="","",продукты!B84)</f>
        <v/>
      </c>
      <c r="C84" s="11" t="str">
        <f>IF(продукты!C84="","",продукты!C84)</f>
        <v/>
      </c>
      <c r="E84" t="str">
        <f>IF(SUM('закупка по блюдам'!E84:H84)=0,"",ROUNDUP(SUM('закупка по блюдам'!E84:H84),0))</f>
        <v/>
      </c>
      <c r="F84" t="str">
        <f t="shared" si="1"/>
        <v/>
      </c>
    </row>
    <row r="85" spans="1:6">
      <c r="A85" s="11" t="str">
        <f>IF(продукты!A85="","",продукты!A85)</f>
        <v/>
      </c>
      <c r="B85" s="11" t="str">
        <f>IF(продукты!B85="","",продукты!B85)</f>
        <v/>
      </c>
      <c r="C85" s="11" t="str">
        <f>IF(продукты!C85="","",продукты!C85)</f>
        <v/>
      </c>
      <c r="E85" t="str">
        <f>IF(SUM('закупка по блюдам'!E85:H85)=0,"",ROUNDUP(SUM('закупка по блюдам'!E85:H85),0))</f>
        <v/>
      </c>
      <c r="F85" t="str">
        <f t="shared" si="1"/>
        <v/>
      </c>
    </row>
    <row r="86" spans="1:6">
      <c r="A86" s="11" t="str">
        <f>IF(продукты!A86="","",продукты!A86)</f>
        <v/>
      </c>
      <c r="B86" s="11" t="str">
        <f>IF(продукты!B86="","",продукты!B86)</f>
        <v/>
      </c>
      <c r="C86" s="11" t="str">
        <f>IF(продукты!C86="","",продукты!C86)</f>
        <v/>
      </c>
      <c r="E86" t="str">
        <f>IF(SUM('закупка по блюдам'!E86:H86)=0,"",ROUNDUP(SUM('закупка по блюдам'!E86:H86),0))</f>
        <v/>
      </c>
      <c r="F86" t="str">
        <f t="shared" si="1"/>
        <v/>
      </c>
    </row>
    <row r="87" spans="1:6">
      <c r="A87" s="11" t="str">
        <f>IF(продукты!A87="","",продукты!A87)</f>
        <v/>
      </c>
      <c r="B87" s="11" t="str">
        <f>IF(продукты!B87="","",продукты!B87)</f>
        <v/>
      </c>
      <c r="C87" s="11" t="str">
        <f>IF(продукты!C87="","",продукты!C87)</f>
        <v/>
      </c>
      <c r="E87" t="str">
        <f>IF(SUM('закупка по блюдам'!E87:H87)=0,"",ROUNDUP(SUM('закупка по блюдам'!E87:H87),0))</f>
        <v/>
      </c>
      <c r="F87" t="str">
        <f t="shared" si="1"/>
        <v/>
      </c>
    </row>
    <row r="88" spans="1:6">
      <c r="A88" s="11" t="str">
        <f>IF(продукты!A88="","",продукты!A88)</f>
        <v/>
      </c>
      <c r="B88" s="11" t="str">
        <f>IF(продукты!B88="","",продукты!B88)</f>
        <v/>
      </c>
      <c r="C88" s="11" t="str">
        <f>IF(продукты!C88="","",продукты!C88)</f>
        <v/>
      </c>
      <c r="E88" t="str">
        <f>IF(SUM('закупка по блюдам'!E88:H88)=0,"",ROUNDUP(SUM('закупка по блюдам'!E88:H88),0))</f>
        <v/>
      </c>
      <c r="F88" t="str">
        <f t="shared" si="1"/>
        <v/>
      </c>
    </row>
    <row r="89" spans="1:6">
      <c r="A89" s="11" t="str">
        <f>IF(продукты!A89="","",продукты!A89)</f>
        <v/>
      </c>
      <c r="B89" s="11" t="str">
        <f>IF(продукты!B89="","",продукты!B89)</f>
        <v/>
      </c>
      <c r="C89" s="11" t="str">
        <f>IF(продукты!C89="","",продукты!C89)</f>
        <v/>
      </c>
      <c r="E89" t="str">
        <f>IF(SUM('закупка по блюдам'!E89:H89)=0,"",ROUNDUP(SUM('закупка по блюдам'!E89:H89),0))</f>
        <v/>
      </c>
      <c r="F89" t="str">
        <f t="shared" si="1"/>
        <v/>
      </c>
    </row>
    <row r="90" spans="1:6">
      <c r="A90" s="11" t="str">
        <f>IF(продукты!A90="","",продукты!A90)</f>
        <v/>
      </c>
      <c r="B90" s="11" t="str">
        <f>IF(продукты!B90="","",продукты!B90)</f>
        <v/>
      </c>
      <c r="C90" s="11" t="str">
        <f>IF(продукты!C90="","",продукты!C90)</f>
        <v/>
      </c>
      <c r="E90" t="str">
        <f>IF(SUM('закупка по блюдам'!E90:H90)=0,"",ROUNDUP(SUM('закупка по блюдам'!E90:H90),0))</f>
        <v/>
      </c>
      <c r="F90" t="str">
        <f t="shared" si="1"/>
        <v/>
      </c>
    </row>
    <row r="91" spans="1:6">
      <c r="A91" s="11" t="str">
        <f>IF(продукты!A91="","",продукты!A91)</f>
        <v/>
      </c>
      <c r="B91" s="11" t="str">
        <f>IF(продукты!B91="","",продукты!B91)</f>
        <v/>
      </c>
      <c r="C91" s="11" t="str">
        <f>IF(продукты!C91="","",продукты!C91)</f>
        <v/>
      </c>
      <c r="E91" t="str">
        <f>IF(SUM('закупка по блюдам'!E91:H91)=0,"",ROUNDUP(SUM('закупка по блюдам'!E91:H91),0))</f>
        <v/>
      </c>
      <c r="F91" t="str">
        <f t="shared" si="1"/>
        <v/>
      </c>
    </row>
    <row r="92" spans="1:6">
      <c r="A92" s="11" t="str">
        <f>IF(продукты!A92="","",продукты!A92)</f>
        <v/>
      </c>
      <c r="B92" s="11" t="str">
        <f>IF(продукты!B92="","",продукты!B92)</f>
        <v/>
      </c>
      <c r="C92" s="11" t="str">
        <f>IF(продукты!C92="","",продукты!C92)</f>
        <v/>
      </c>
      <c r="E92" t="str">
        <f>IF(SUM('закупка по блюдам'!E92:H92)=0,"",ROUNDUP(SUM('закупка по блюдам'!E92:H92),0))</f>
        <v/>
      </c>
      <c r="F92" t="str">
        <f t="shared" si="1"/>
        <v/>
      </c>
    </row>
    <row r="93" spans="1:6">
      <c r="A93" s="11" t="str">
        <f>IF(продукты!A93="","",продукты!A93)</f>
        <v/>
      </c>
      <c r="B93" s="11" t="str">
        <f>IF(продукты!B93="","",продукты!B93)</f>
        <v/>
      </c>
      <c r="C93" s="11" t="str">
        <f>IF(продукты!C93="","",продукты!C93)</f>
        <v/>
      </c>
      <c r="E93" t="str">
        <f>IF(SUM('закупка по блюдам'!E93:H93)=0,"",ROUNDUP(SUM('закупка по блюдам'!E93:H93),0))</f>
        <v/>
      </c>
      <c r="F93" t="str">
        <f t="shared" si="1"/>
        <v/>
      </c>
    </row>
    <row r="94" spans="1:6">
      <c r="A94" s="11" t="str">
        <f>IF(продукты!A94="","",продукты!A94)</f>
        <v/>
      </c>
      <c r="B94" s="11" t="str">
        <f>IF(продукты!B94="","",продукты!B94)</f>
        <v/>
      </c>
      <c r="C94" s="11" t="str">
        <f>IF(продукты!C94="","",продукты!C94)</f>
        <v/>
      </c>
      <c r="E94" t="str">
        <f>IF(SUM('закупка по блюдам'!E94:H94)=0,"",ROUNDUP(SUM('закупка по блюдам'!E94:H94),0))</f>
        <v/>
      </c>
      <c r="F94" t="str">
        <f t="shared" si="1"/>
        <v/>
      </c>
    </row>
    <row r="95" spans="1:6">
      <c r="A95" s="11" t="str">
        <f>IF(продукты!A95="","",продукты!A95)</f>
        <v/>
      </c>
      <c r="B95" s="11" t="str">
        <f>IF(продукты!B95="","",продукты!B95)</f>
        <v/>
      </c>
      <c r="C95" s="11" t="str">
        <f>IF(продукты!C95="","",продукты!C95)</f>
        <v/>
      </c>
      <c r="E95" t="str">
        <f>IF(SUM('закупка по блюдам'!E95:H95)=0,"",ROUNDUP(SUM('закупка по блюдам'!E95:H95),0))</f>
        <v/>
      </c>
      <c r="F95" t="str">
        <f t="shared" si="1"/>
        <v/>
      </c>
    </row>
    <row r="96" spans="1:6">
      <c r="A96" s="11" t="str">
        <f>IF(продукты!A96="","",продукты!A96)</f>
        <v/>
      </c>
      <c r="B96" s="11" t="str">
        <f>IF(продукты!B96="","",продукты!B96)</f>
        <v/>
      </c>
      <c r="C96" s="11" t="str">
        <f>IF(продукты!C96="","",продукты!C96)</f>
        <v/>
      </c>
      <c r="E96" t="str">
        <f>IF(SUM('закупка по блюдам'!E96:H96)=0,"",ROUNDUP(SUM('закупка по блюдам'!E96:H96),0))</f>
        <v/>
      </c>
      <c r="F96" t="str">
        <f t="shared" si="1"/>
        <v/>
      </c>
    </row>
    <row r="97" spans="1:6">
      <c r="A97" s="11" t="str">
        <f>IF(продукты!A97="","",продукты!A97)</f>
        <v/>
      </c>
      <c r="B97" s="11" t="str">
        <f>IF(продукты!B97="","",продукты!B97)</f>
        <v/>
      </c>
      <c r="C97" s="11" t="str">
        <f>IF(продукты!C97="","",продукты!C97)</f>
        <v/>
      </c>
      <c r="E97" t="str">
        <f>IF(SUM('закупка по блюдам'!E97:H97)=0,"",ROUNDUP(SUM('закупка по блюдам'!E97:H97),0))</f>
        <v/>
      </c>
      <c r="F97" t="str">
        <f t="shared" si="1"/>
        <v/>
      </c>
    </row>
    <row r="98" spans="1:6">
      <c r="A98" s="11" t="str">
        <f>IF(продукты!A98="","",продукты!A98)</f>
        <v/>
      </c>
      <c r="B98" s="11" t="str">
        <f>IF(продукты!B98="","",продукты!B98)</f>
        <v/>
      </c>
      <c r="C98" s="11" t="str">
        <f>IF(продукты!C98="","",продукты!C98)</f>
        <v/>
      </c>
      <c r="E98" t="str">
        <f>IF(SUM('закупка по блюдам'!E98:H98)=0,"",ROUNDUP(SUM('закупка по блюдам'!E98:H98),0))</f>
        <v/>
      </c>
      <c r="F98" t="str">
        <f t="shared" si="1"/>
        <v/>
      </c>
    </row>
    <row r="99" spans="1:6">
      <c r="A99" s="11" t="str">
        <f>IF(продукты!A99="","",продукты!A99)</f>
        <v/>
      </c>
      <c r="B99" s="11" t="str">
        <f>IF(продукты!B99="","",продукты!B99)</f>
        <v/>
      </c>
      <c r="C99" s="11" t="str">
        <f>IF(продукты!C99="","",продукты!C99)</f>
        <v/>
      </c>
      <c r="E99" t="str">
        <f>IF(SUM('закупка по блюдам'!E99:H99)=0,"",ROUNDUP(SUM('закупка по блюдам'!E99:H99),0))</f>
        <v/>
      </c>
      <c r="F99" t="str">
        <f t="shared" si="1"/>
        <v/>
      </c>
    </row>
    <row r="100" spans="1:6">
      <c r="A100" s="11" t="str">
        <f>IF(продукты!A100="","",продукты!A100)</f>
        <v/>
      </c>
      <c r="B100" s="11" t="str">
        <f>IF(продукты!B100="","",продукты!B100)</f>
        <v/>
      </c>
      <c r="C100" s="11" t="str">
        <f>IF(продукты!C100="","",продукты!C100)</f>
        <v/>
      </c>
      <c r="E100" t="str">
        <f>IF(SUM('закупка по блюдам'!E100:H100)=0,"",ROUNDUP(SUM('закупка по блюдам'!E100:H100),0))</f>
        <v/>
      </c>
      <c r="F100" t="str">
        <f t="shared" si="1"/>
        <v/>
      </c>
    </row>
    <row r="101" spans="1:6">
      <c r="A101" s="11" t="str">
        <f>IF(продукты!A101="","",продукты!A101)</f>
        <v/>
      </c>
      <c r="B101" s="11" t="str">
        <f>IF(продукты!B101="","",продукты!B101)</f>
        <v/>
      </c>
      <c r="C101" s="11" t="str">
        <f>IF(продукты!C101="","",продукты!C101)</f>
        <v/>
      </c>
      <c r="E101" t="str">
        <f>IF(SUM('закупка по блюдам'!E101:H101)=0,"",ROUNDUP(SUM('закупка по блюдам'!E101:H101),0))</f>
        <v/>
      </c>
      <c r="F101" t="str">
        <f t="shared" si="1"/>
        <v/>
      </c>
    </row>
    <row r="102" spans="1:6">
      <c r="A102" s="11" t="str">
        <f>IF(продукты!A102="","",продукты!A102)</f>
        <v/>
      </c>
      <c r="B102" s="11" t="str">
        <f>IF(продукты!B102="","",продукты!B102)</f>
        <v/>
      </c>
      <c r="C102" s="11" t="str">
        <f>IF(продукты!C102="","",продукты!C102)</f>
        <v/>
      </c>
      <c r="E102" t="str">
        <f>IF(SUM('закупка по блюдам'!E102:H102)=0,"",ROUNDUP(SUM('закупка по блюдам'!E102:H102),0))</f>
        <v/>
      </c>
      <c r="F102" t="str">
        <f t="shared" si="1"/>
        <v/>
      </c>
    </row>
    <row r="103" spans="1:6">
      <c r="A103" s="11" t="str">
        <f>IF(продукты!A103="","",продукты!A103)</f>
        <v/>
      </c>
      <c r="B103" s="11" t="str">
        <f>IF(продукты!B103="","",продукты!B103)</f>
        <v/>
      </c>
      <c r="C103" s="11" t="str">
        <f>IF(продукты!C103="","",продукты!C103)</f>
        <v/>
      </c>
      <c r="E103" t="str">
        <f>IF(SUM('закупка по блюдам'!E103:H103)=0,"",ROUNDUP(SUM('закупка по блюдам'!E103:H103),0))</f>
        <v/>
      </c>
      <c r="F103" t="str">
        <f t="shared" si="1"/>
        <v/>
      </c>
    </row>
    <row r="104" spans="1:6">
      <c r="A104" s="11" t="str">
        <f>IF(продукты!A104="","",продукты!A104)</f>
        <v/>
      </c>
      <c r="B104" s="11" t="str">
        <f>IF(продукты!B104="","",продукты!B104)</f>
        <v/>
      </c>
      <c r="C104" s="11" t="str">
        <f>IF(продукты!C104="","",продукты!C104)</f>
        <v/>
      </c>
      <c r="E104" t="str">
        <f>IF(SUM('закупка по блюдам'!E104:H104)=0,"",ROUNDUP(SUM('закупка по блюдам'!E104:H104),0))</f>
        <v/>
      </c>
      <c r="F104" t="str">
        <f t="shared" si="1"/>
        <v/>
      </c>
    </row>
    <row r="105" spans="1:6">
      <c r="A105" s="11" t="str">
        <f>IF(продукты!A105="","",продукты!A105)</f>
        <v/>
      </c>
      <c r="B105" s="11" t="str">
        <f>IF(продукты!B105="","",продукты!B105)</f>
        <v/>
      </c>
      <c r="C105" s="11" t="str">
        <f>IF(продукты!C105="","",продукты!C105)</f>
        <v/>
      </c>
      <c r="E105" t="str">
        <f>IF(SUM('закупка по блюдам'!E105:H105)=0,"",ROUNDUP(SUM('закупка по блюдам'!E105:H105),0))</f>
        <v/>
      </c>
      <c r="F105" t="str">
        <f t="shared" si="1"/>
        <v/>
      </c>
    </row>
    <row r="106" spans="1:6">
      <c r="A106" s="11" t="str">
        <f>IF(продукты!A106="","",продукты!A106)</f>
        <v/>
      </c>
      <c r="B106" s="11" t="str">
        <f>IF(продукты!B106="","",продукты!B106)</f>
        <v/>
      </c>
      <c r="C106" s="11" t="str">
        <f>IF(продукты!C106="","",продукты!C106)</f>
        <v/>
      </c>
      <c r="E106" t="str">
        <f>IF(SUM('закупка по блюдам'!E106:H106)=0,"",ROUNDUP(SUM('закупка по блюдам'!E106:H106),0))</f>
        <v/>
      </c>
      <c r="F106" t="str">
        <f t="shared" si="1"/>
        <v/>
      </c>
    </row>
    <row r="107" spans="1:6">
      <c r="A107" s="11" t="str">
        <f>IF(продукты!A107="","",продукты!A107)</f>
        <v/>
      </c>
      <c r="B107" s="11" t="str">
        <f>IF(продукты!B107="","",продукты!B107)</f>
        <v/>
      </c>
      <c r="C107" s="11" t="str">
        <f>IF(продукты!C107="","",продукты!C107)</f>
        <v/>
      </c>
      <c r="E107" t="str">
        <f>IF(SUM('закупка по блюдам'!E107:H107)=0,"",ROUNDUP(SUM('закупка по блюдам'!E107:H107),0))</f>
        <v/>
      </c>
      <c r="F107" t="str">
        <f t="shared" si="1"/>
        <v/>
      </c>
    </row>
    <row r="108" spans="1:6">
      <c r="A108" s="11" t="str">
        <f>IF(продукты!A108="","",продукты!A108)</f>
        <v/>
      </c>
      <c r="B108" s="11" t="str">
        <f>IF(продукты!B108="","",продукты!B108)</f>
        <v/>
      </c>
      <c r="C108" s="11" t="str">
        <f>IF(продукты!C108="","",продукты!C108)</f>
        <v/>
      </c>
      <c r="E108" t="str">
        <f>IF(SUM('закупка по блюдам'!E108:H108)=0,"",ROUNDUP(SUM('закупка по блюдам'!E108:H108),0))</f>
        <v/>
      </c>
      <c r="F108" t="str">
        <f t="shared" si="1"/>
        <v/>
      </c>
    </row>
    <row r="109" spans="1:6">
      <c r="A109" s="11" t="str">
        <f>IF(продукты!A109="","",продукты!A109)</f>
        <v/>
      </c>
      <c r="B109" s="11" t="str">
        <f>IF(продукты!B109="","",продукты!B109)</f>
        <v/>
      </c>
      <c r="C109" s="11" t="str">
        <f>IF(продукты!C109="","",продукты!C109)</f>
        <v/>
      </c>
      <c r="E109" t="str">
        <f>IF(SUM('закупка по блюдам'!E109:H109)=0,"",ROUNDUP(SUM('закупка по блюдам'!E109:H109),0))</f>
        <v/>
      </c>
      <c r="F109" t="str">
        <f t="shared" si="1"/>
        <v/>
      </c>
    </row>
    <row r="110" spans="1:6">
      <c r="A110" s="11" t="str">
        <f>IF(продукты!A110="","",продукты!A110)</f>
        <v/>
      </c>
      <c r="B110" s="11" t="str">
        <f>IF(продукты!B110="","",продукты!B110)</f>
        <v/>
      </c>
      <c r="C110" s="11" t="str">
        <f>IF(продукты!C110="","",продукты!C110)</f>
        <v/>
      </c>
      <c r="E110" t="str">
        <f>IF(SUM('закупка по блюдам'!E110:H110)=0,"",ROUNDUP(SUM('закупка по блюдам'!E110:H110),0))</f>
        <v/>
      </c>
      <c r="F110" t="str">
        <f t="shared" si="1"/>
        <v/>
      </c>
    </row>
    <row r="111" spans="1:6">
      <c r="A111" s="11" t="str">
        <f>IF(продукты!A111="","",продукты!A111)</f>
        <v/>
      </c>
      <c r="B111" s="11" t="str">
        <f>IF(продукты!B111="","",продукты!B111)</f>
        <v/>
      </c>
      <c r="C111" s="11" t="str">
        <f>IF(продукты!C111="","",продукты!C111)</f>
        <v/>
      </c>
      <c r="E111" t="str">
        <f>IF(SUM('закупка по блюдам'!E111:H111)=0,"",ROUNDUP(SUM('закупка по блюдам'!E111:H111),0))</f>
        <v/>
      </c>
      <c r="F111" t="str">
        <f t="shared" si="1"/>
        <v/>
      </c>
    </row>
    <row r="112" spans="1:6">
      <c r="A112" s="11" t="str">
        <f>IF(продукты!A112="","",продукты!A112)</f>
        <v/>
      </c>
      <c r="B112" s="11" t="str">
        <f>IF(продукты!B112="","",продукты!B112)</f>
        <v/>
      </c>
      <c r="C112" s="11" t="str">
        <f>IF(продукты!C112="","",продукты!C112)</f>
        <v/>
      </c>
      <c r="E112" t="str">
        <f>IF(SUM('закупка по блюдам'!E112:H112)=0,"",ROUNDUP(SUM('закупка по блюдам'!E112:H112),0))</f>
        <v/>
      </c>
      <c r="F112" t="str">
        <f t="shared" si="1"/>
        <v/>
      </c>
    </row>
    <row r="113" spans="1:6">
      <c r="A113" s="11" t="str">
        <f>IF(продукты!A113="","",продукты!A113)</f>
        <v/>
      </c>
      <c r="B113" s="11" t="str">
        <f>IF(продукты!B113="","",продукты!B113)</f>
        <v/>
      </c>
      <c r="C113" s="11" t="str">
        <f>IF(продукты!C113="","",продукты!C113)</f>
        <v/>
      </c>
      <c r="E113" t="str">
        <f>IF(SUM('закупка по блюдам'!E113:H113)=0,"",ROUNDUP(SUM('закупка по блюдам'!E113:H113),0))</f>
        <v/>
      </c>
      <c r="F113" t="str">
        <f t="shared" si="1"/>
        <v/>
      </c>
    </row>
    <row r="114" spans="1:6">
      <c r="A114" s="11" t="str">
        <f>IF(продукты!A114="","",продукты!A114)</f>
        <v/>
      </c>
      <c r="B114" s="11" t="str">
        <f>IF(продукты!B114="","",продукты!B114)</f>
        <v/>
      </c>
      <c r="C114" s="11" t="str">
        <f>IF(продукты!C114="","",продукты!C114)</f>
        <v/>
      </c>
      <c r="E114" t="str">
        <f>IF(SUM('закупка по блюдам'!E114:H114)=0,"",ROUNDUP(SUM('закупка по блюдам'!E114:H114),0))</f>
        <v/>
      </c>
      <c r="F114" t="str">
        <f t="shared" si="1"/>
        <v/>
      </c>
    </row>
    <row r="115" spans="1:6">
      <c r="A115" s="11" t="str">
        <f>IF(продукты!A115="","",продукты!A115)</f>
        <v/>
      </c>
      <c r="B115" s="11" t="str">
        <f>IF(продукты!B115="","",продукты!B115)</f>
        <v/>
      </c>
      <c r="C115" s="11" t="str">
        <f>IF(продукты!C115="","",продукты!C115)</f>
        <v/>
      </c>
      <c r="E115" t="str">
        <f>IF(SUM('закупка по блюдам'!E115:H115)=0,"",ROUNDUP(SUM('закупка по блюдам'!E115:H115),0))</f>
        <v/>
      </c>
      <c r="F115" t="str">
        <f t="shared" si="1"/>
        <v/>
      </c>
    </row>
    <row r="116" spans="1:6">
      <c r="A116" s="11" t="str">
        <f>IF(продукты!A116="","",продукты!A116)</f>
        <v/>
      </c>
      <c r="B116" s="11" t="str">
        <f>IF(продукты!B116="","",продукты!B116)</f>
        <v/>
      </c>
      <c r="C116" s="11" t="str">
        <f>IF(продукты!C116="","",продукты!C116)</f>
        <v/>
      </c>
      <c r="E116" t="str">
        <f>IF(SUM('закупка по блюдам'!E116:H116)=0,"",ROUNDUP(SUM('закупка по блюдам'!E116:H116),0))</f>
        <v/>
      </c>
      <c r="F116" t="str">
        <f t="shared" si="1"/>
        <v/>
      </c>
    </row>
    <row r="117" spans="1:6">
      <c r="A117" s="11" t="str">
        <f>IF(продукты!A117="","",продукты!A117)</f>
        <v/>
      </c>
      <c r="B117" s="11" t="str">
        <f>IF(продукты!B117="","",продукты!B117)</f>
        <v/>
      </c>
      <c r="C117" s="11" t="str">
        <f>IF(продукты!C117="","",продукты!C117)</f>
        <v/>
      </c>
      <c r="E117" t="str">
        <f>IF(SUM('закупка по блюдам'!E117:H117)=0,"",ROUNDUP(SUM('закупка по блюдам'!E117:H117),0))</f>
        <v/>
      </c>
      <c r="F117" t="str">
        <f t="shared" si="1"/>
        <v/>
      </c>
    </row>
    <row r="118" spans="1:6">
      <c r="A118" s="11" t="str">
        <f>IF(продукты!A118="","",продукты!A118)</f>
        <v/>
      </c>
      <c r="B118" s="11" t="str">
        <f>IF(продукты!B118="","",продукты!B118)</f>
        <v/>
      </c>
      <c r="C118" s="11" t="str">
        <f>IF(продукты!C118="","",продукты!C118)</f>
        <v/>
      </c>
      <c r="E118" t="str">
        <f>IF(SUM('закупка по блюдам'!E118:H118)=0,"",ROUNDUP(SUM('закупка по блюдам'!E118:H118),0))</f>
        <v/>
      </c>
      <c r="F118" t="str">
        <f t="shared" si="1"/>
        <v/>
      </c>
    </row>
    <row r="119" spans="1:6">
      <c r="A119" s="11" t="str">
        <f>IF(продукты!A119="","",продукты!A119)</f>
        <v/>
      </c>
      <c r="B119" s="11" t="str">
        <f>IF(продукты!B119="","",продукты!B119)</f>
        <v/>
      </c>
      <c r="C119" s="11" t="str">
        <f>IF(продукты!C119="","",продукты!C119)</f>
        <v/>
      </c>
      <c r="E119" t="str">
        <f>IF(SUM('закупка по блюдам'!E119:H119)=0,"",ROUNDUP(SUM('закупка по блюдам'!E119:H119),0))</f>
        <v/>
      </c>
      <c r="F119" t="str">
        <f t="shared" si="1"/>
        <v/>
      </c>
    </row>
    <row r="120" spans="1:6">
      <c r="A120" s="11" t="str">
        <f>IF(продукты!A120="","",продукты!A120)</f>
        <v/>
      </c>
      <c r="B120" s="11" t="str">
        <f>IF(продукты!B120="","",продукты!B120)</f>
        <v/>
      </c>
      <c r="C120" s="11" t="str">
        <f>IF(продукты!C120="","",продукты!C120)</f>
        <v/>
      </c>
      <c r="E120" t="str">
        <f>IF(SUM('закупка по блюдам'!E120:H120)=0,"",ROUNDUP(SUM('закупка по блюдам'!E120:H120),0))</f>
        <v/>
      </c>
      <c r="F120" t="str">
        <f t="shared" si="1"/>
        <v/>
      </c>
    </row>
  </sheetData>
  <autoFilter ref="A1:F120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выбор!$C$1:$C$2</xm:f>
          </x14:formula1>
          <xm:sqref>D3:D120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pane ySplit="1" topLeftCell="A2" activePane="bottomLeft" state="frozen"/>
      <selection pane="bottomLeft"/>
    </sheetView>
  </sheetViews>
  <sheetFormatPr defaultColWidth="8.85546875" defaultRowHeight="15"/>
  <cols>
    <col min="1" max="1" width="11.7109375" style="19" customWidth="1"/>
    <col min="2" max="2" width="11.140625" style="6" customWidth="1"/>
    <col min="3" max="3" width="20.140625" style="22" customWidth="1"/>
    <col min="4" max="4" width="18.140625" style="6" customWidth="1"/>
    <col min="5" max="5" width="16.85546875" style="6" customWidth="1"/>
    <col min="6" max="6" width="43.42578125" style="6" customWidth="1"/>
    <col min="7" max="7" width="6.140625" style="12" customWidth="1"/>
    <col min="8" max="8" width="23.140625" style="6" customWidth="1"/>
    <col min="9" max="9" width="18.85546875" style="6" customWidth="1"/>
    <col min="10" max="10" width="38.7109375" style="6" customWidth="1"/>
    <col min="11" max="11" width="2.42578125" style="12" customWidth="1"/>
    <col min="12" max="13" width="17.140625" style="6" customWidth="1"/>
    <col min="14" max="14" width="33.28515625" style="6" customWidth="1"/>
    <col min="15" max="15" width="2.85546875" style="12" customWidth="1"/>
    <col min="16" max="17" width="17.42578125" style="6" customWidth="1"/>
    <col min="18" max="18" width="33.140625" style="6" customWidth="1"/>
    <col min="19" max="16384" width="8.85546875" style="6"/>
  </cols>
  <sheetData>
    <row r="1" spans="1:18" ht="27.75" customHeight="1">
      <c r="A1" s="17" t="str">
        <f>меню!A1</f>
        <v>день</v>
      </c>
      <c r="B1" s="7" t="str">
        <f>меню!B1</f>
        <v>тип еды</v>
      </c>
      <c r="C1" s="23" t="s">
        <v>169</v>
      </c>
      <c r="D1" s="7" t="str">
        <f>меню!C1</f>
        <v>блюдо № 1</v>
      </c>
      <c r="E1" s="7" t="s">
        <v>118</v>
      </c>
      <c r="F1" s="7" t="s">
        <v>119</v>
      </c>
      <c r="G1" s="7"/>
      <c r="H1" s="7" t="str">
        <f>меню!D1</f>
        <v>блюдо № 2</v>
      </c>
      <c r="I1" s="7" t="s">
        <v>118</v>
      </c>
      <c r="J1" s="7" t="s">
        <v>119</v>
      </c>
      <c r="K1" s="7"/>
      <c r="L1" s="7" t="str">
        <f>меню!E1</f>
        <v>блюдо № 3</v>
      </c>
      <c r="M1" s="7" t="s">
        <v>118</v>
      </c>
      <c r="N1" s="7" t="s">
        <v>119</v>
      </c>
      <c r="O1" s="7"/>
      <c r="P1" s="7" t="str">
        <f>меню!F1</f>
        <v>блюдо № 4</v>
      </c>
      <c r="Q1" s="7" t="s">
        <v>118</v>
      </c>
      <c r="R1" s="7" t="s">
        <v>119</v>
      </c>
    </row>
    <row r="2" spans="1:18" ht="162" customHeight="1">
      <c r="A2" s="18">
        <f>IF(меню!A2=0,"",меню!A2)</f>
        <v>1</v>
      </c>
      <c r="B2" s="5" t="str">
        <f>IF(меню!B2=0,"",меню!B2)</f>
        <v>Полдник</v>
      </c>
      <c r="C2" s="21" t="str">
        <f>IF(B2&lt;&gt;"","впишите имена дежурных","")</f>
        <v>впишите имена дежурных</v>
      </c>
      <c r="D2" s="5" t="str">
        <f>IF(меню!C2=0,"",IFERROR(меню!C2," "))</f>
        <v xml:space="preserve">Закуска "Мировая" </v>
      </c>
      <c r="E2" s="5" t="str">
        <f>IFERROR(VLOOKUP(D2,блюда!$A:$U,21,FALSE)," ")</f>
        <v>капуста 0,3 кг;  морковь 3 шт;  сыр 0,1 кг;  майонез 0,2 пач. (по 150г);  лук зеленый 3 перышко;  перец горошек  5 горошин</v>
      </c>
      <c r="F2" s="5" t="str">
        <f>IFERROR(VLOOKUP(D2,блюда!$A:$B,2,FALSE)," ")</f>
        <v xml:space="preserve">Капусту и морковь нарежьте соломкой, лук мелко порубите. 
Овощи соедините с сыром, поперчите, заправьте майонезом. При подаче оформите зеленью. 
</v>
      </c>
      <c r="G2" s="7"/>
      <c r="H2" s="5" t="str">
        <f>IF(меню!D2=0,"",меню!D2)</f>
        <v xml:space="preserve"> Ягодный компот</v>
      </c>
      <c r="I2" s="5" t="str">
        <f>IFERROR(VLOOKUP(H2,блюда!$A:$U,21,FALSE)," ")</f>
        <v xml:space="preserve">малина 6 стакан (по 200г);  черника 6 стакан (по 200г);  земляника 6 стакан (по 200г);  сахар 1 кг;  вода 5 литр   </v>
      </c>
      <c r="J2" s="5" t="str">
        <f>IFERROR(VLOOKUP(H2,блюда!$A:$B,2,FALSE)," ")</f>
        <v xml:space="preserve">
Ягоды перебрать, насыпать в миску и немного потолочь. Приготовить сироп: в воду насыпать сахар и, помешивая, вскипятить. Горячим сиропом залить ягоды. Компот поставить в холодное место. Пить его нужно охлажденным.
</v>
      </c>
      <c r="K2" s="7"/>
      <c r="L2" s="5" t="str">
        <f>IF(меню!E2=0,"",меню!E2)</f>
        <v/>
      </c>
      <c r="M2" s="5" t="str">
        <f>IFERROR(VLOOKUP(L2,блюда!$A:$U,21,FALSE)," ")</f>
        <v xml:space="preserve"> </v>
      </c>
      <c r="N2" s="5" t="str">
        <f>IFERROR(VLOOKUP(L2,блюда!$A:$B,2,FALSE)," ")</f>
        <v xml:space="preserve"> </v>
      </c>
      <c r="O2" s="7"/>
      <c r="P2" s="5" t="str">
        <f>IF(меню!F2=0,"",меню!F2)</f>
        <v/>
      </c>
      <c r="Q2" s="5" t="str">
        <f>IFERROR(VLOOKUP(P2,блюда!$A:$U,21,FALSE)," ")</f>
        <v xml:space="preserve"> </v>
      </c>
      <c r="R2" s="5" t="str">
        <f>IFERROR(VLOOKUP(P2,блюда!$A:$B,2,FALSE)," ")</f>
        <v xml:space="preserve"> </v>
      </c>
    </row>
    <row r="3" spans="1:18" ht="243.75" customHeight="1">
      <c r="A3" s="18">
        <f>IF(меню!A3=0,"",меню!A3)</f>
        <v>1</v>
      </c>
      <c r="B3" s="5" t="str">
        <f>IF(меню!B3=0,"",меню!B3)</f>
        <v>Ужин</v>
      </c>
      <c r="C3" s="21" t="str">
        <f t="shared" ref="C3:C21" si="0">IF(B3&lt;&gt;"","впишите имена дежурных","")</f>
        <v>впишите имена дежурных</v>
      </c>
      <c r="D3" s="5" t="str">
        <f>IF(меню!C3=0,"",IFERROR(меню!C3," "))</f>
        <v>гречка с тушенкой</v>
      </c>
      <c r="E3" s="5" t="str">
        <f>IFERROR(VLOOKUP(D3,блюда!$A:$U,21,FALSE)," ")</f>
        <v xml:space="preserve">вода 1,5 л.;  гречка 0,5 кг;  соль 1 ст. л.;  тушенка 2 бан. (по 400г)     </v>
      </c>
      <c r="F3" s="5" t="str">
        <f>IFERROR(VLOOKUP(D3,блюда!$A:$B,2,FALSE)," ")</f>
        <v>на одну часть гречки три части воды, довести до кипения и кипятить до выкипания воды (появятся дырочки в каше), добавить тушенку с желе, размешать и 2-3 минуты подержать на огне</v>
      </c>
      <c r="G3" s="7"/>
      <c r="H3" s="5" t="str">
        <f>IF(меню!D3=0,"",меню!D3)</f>
        <v xml:space="preserve"> Молоко с медом</v>
      </c>
      <c r="I3" s="5" t="str">
        <f>IFERROR(VLOOKUP(H3,блюда!$A:$U,21,FALSE)," ")</f>
        <v xml:space="preserve"> </v>
      </c>
      <c r="J3" s="5" t="str">
        <f>IFERROR(VLOOKUP(H3,блюда!$A:$B,2,FALSE)," ")</f>
        <v xml:space="preserve"> </v>
      </c>
      <c r="K3" s="7"/>
      <c r="L3" s="5" t="str">
        <f>IF(меню!E3=0,"",меню!E3)</f>
        <v/>
      </c>
      <c r="M3" s="5" t="str">
        <f>IFERROR(VLOOKUP(L3,блюда!$A:$U,21,FALSE)," ")</f>
        <v xml:space="preserve"> </v>
      </c>
      <c r="N3" s="5" t="str">
        <f>IFERROR(VLOOKUP(L3,блюда!$A:$B,2,FALSE)," ")</f>
        <v xml:space="preserve"> </v>
      </c>
      <c r="O3" s="7"/>
      <c r="P3" s="5" t="str">
        <f>IF(меню!F3=0,"",меню!F3)</f>
        <v/>
      </c>
      <c r="Q3" s="5" t="str">
        <f>IFERROR(VLOOKUP(P3,блюда!$A:$U,21,FALSE)," ")</f>
        <v xml:space="preserve"> </v>
      </c>
      <c r="R3" s="5" t="str">
        <f>IFERROR(VLOOKUP(P3,блюда!$A:$B,2,FALSE)," ")</f>
        <v xml:space="preserve"> </v>
      </c>
    </row>
    <row r="4" spans="1:18" ht="180">
      <c r="A4" s="18">
        <f>IF(меню!A4=0,"",меню!A4)</f>
        <v>2</v>
      </c>
      <c r="B4" s="5" t="str">
        <f>IF(меню!B4=0,"",меню!B4)</f>
        <v>Завтрак</v>
      </c>
      <c r="C4" s="21" t="str">
        <f t="shared" si="0"/>
        <v>впишите имена дежурных</v>
      </c>
      <c r="D4" s="5" t="str">
        <f>IF(меню!C4=0,"",IFERROR(меню!C4," "))</f>
        <v>Каша пшенная с изюмом</v>
      </c>
      <c r="E4" s="5" t="str">
        <f>IFERROR(VLOOKUP(D4,блюда!$A:$U,21,FALSE)," ")</f>
        <v>пшено 0,5 кг;  молоко 1 литр;  сахар 4 ст. л.;  изюм 0,2 кг;  масло 0,2 пач. (по 200г);  соль 1 ст. л.</v>
      </c>
      <c r="F4" s="5" t="str">
        <f>IFERROR(VLOOKUP(D4,блюда!$A:$B,2,FALSE)," ")</f>
        <v xml:space="preserve">
В кипящую слегка подсоленную воду всыпать хорошо промытое пшено и варить с момента закипания 10-15 минут. Затем воду слить, а залить горячее молоко, добавить 2 ст.л. сахара. Доваривать кашу на слабом огне до готовности. Тем временем перебранный и промытый изюм ссыпать в миску, сюда же добавить остальной сахар и прогреть на слабом огне, помешивая, до тех пор, пока изюм не распарится, после чего смешать его с кашей. При подаче кашу полить маслом.
</v>
      </c>
      <c r="G4" s="7"/>
      <c r="H4" s="5" t="str">
        <f>IF(меню!D4=0,"",меню!D4)</f>
        <v>Бутерброды с колбасой</v>
      </c>
      <c r="I4" s="5" t="str">
        <f>IFERROR(VLOOKUP(H4,блюда!$A:$U,21,FALSE)," ")</f>
        <v xml:space="preserve">хлеб 0,5 бух.;  колбаса копч 1 батон (по 300г)            </v>
      </c>
      <c r="J4" s="5" t="str">
        <f>IFERROR(VLOOKUP(H4,блюда!$A:$B,2,FALSE)," ")</f>
        <v>нарезать хлеб и колбасу</v>
      </c>
      <c r="K4" s="7"/>
      <c r="L4" s="5" t="str">
        <f>IF(меню!E4=0,"",меню!E4)</f>
        <v/>
      </c>
      <c r="M4" s="5" t="str">
        <f>IFERROR(VLOOKUP(L4,блюда!$A:$U,21,FALSE)," ")</f>
        <v xml:space="preserve"> </v>
      </c>
      <c r="N4" s="5" t="str">
        <f>IFERROR(VLOOKUP(L4,блюда!$A:$B,2,FALSE)," ")</f>
        <v xml:space="preserve"> </v>
      </c>
      <c r="O4" s="7"/>
      <c r="P4" s="5" t="str">
        <f>IF(меню!F4=0,"",меню!F4)</f>
        <v/>
      </c>
      <c r="Q4" s="5" t="str">
        <f>IFERROR(VLOOKUP(P4,блюда!$A:$U,21,FALSE)," ")</f>
        <v xml:space="preserve"> </v>
      </c>
      <c r="R4" s="5" t="str">
        <f>IFERROR(VLOOKUP(P4,блюда!$A:$B,2,FALSE)," ")</f>
        <v xml:space="preserve"> </v>
      </c>
    </row>
    <row r="5" spans="1:18" ht="258" customHeight="1">
      <c r="A5" s="18">
        <f>IF(меню!A5=0,"",меню!A5)</f>
        <v>2</v>
      </c>
      <c r="B5" s="5" t="str">
        <f>IF(меню!B5=0,"",меню!B5)</f>
        <v>Обед</v>
      </c>
      <c r="C5" s="21" t="str">
        <f t="shared" si="0"/>
        <v>впишите имена дежурных</v>
      </c>
      <c r="D5" s="5" t="str">
        <f>IF(меню!C5=0,"",IFERROR(меню!C5," "))</f>
        <v xml:space="preserve">Суп картофельный со свежим мясом </v>
      </c>
      <c r="E5" s="5" t="str">
        <f>IFERROR(VLOOKUP(D5,блюда!$A:$U,21,FALSE)," ")</f>
        <v>вода 3 л.;  бул. кубики 3 шт;  картофель 1 кг;  лук репчатый 0,5 кг;  соль 1 ст. л.;  л. лист 2 шт</v>
      </c>
      <c r="F5" s="5" t="str">
        <f>IFERROR(VLOOKUP(D5,блюда!$A:$B,2,FALSE)," ")</f>
        <v xml:space="preserve"> Налить в чан 8л воды, добавить 9 бульонных кубиков или пакетиков. Помыть, очистить и нарезать кубиками 3 кг картофеля. Очищенный лук (0,5 кг) нарезать кубиками. Картофель вместе с луком положить в кипящую воду, добавить соль, лавровый лист, перец и варить 25 - 30 мин.  0,5 кг лука.
</v>
      </c>
      <c r="G5" s="7"/>
      <c r="H5" s="5" t="str">
        <f>IF(меню!D5=0,"",меню!D5)</f>
        <v>Лапша</v>
      </c>
      <c r="I5" s="5" t="str">
        <f>IFERROR(VLOOKUP(H5,блюда!$A:$U,21,FALSE)," ")</f>
        <v xml:space="preserve">вода 5 л.;  вермишель 0,3 кг;  масло 0,1 пач. (по 200г);  бул. кубики 3 шт     </v>
      </c>
      <c r="J5" s="5" t="str">
        <f>IFERROR(VLOOKUP(H5,блюда!$A:$B,2,FALSE)," ")</f>
        <v xml:space="preserve">В кипящую воду опустить предварительно размятые бульонные кубики, размешать. Всыпать лапшу или вермишель и варить суп, помешивая, 15-20 мин. За 5 мин до окончания варки добавить 1-2 столовые ложки сухой овощной приправы (название.) «Аппетит», «Веда» или «Яжинка». Суп не солить, так как соль содержится и в бульонных кубиках, и в приправе. Допускается индивидуальная досолка супа.
</v>
      </c>
      <c r="K5" s="7"/>
      <c r="L5" s="5" t="str">
        <f>IF(меню!E5=0,"",меню!E5)</f>
        <v xml:space="preserve"> Ягодный компот</v>
      </c>
      <c r="M5" s="5" t="str">
        <f>IFERROR(VLOOKUP(L5,блюда!$A:$U,21,FALSE)," ")</f>
        <v xml:space="preserve">малина 6 стакан (по 200г);  черника 6 стакан (по 200г);  земляника 6 стакан (по 200г);  сахар 1 кг;  вода 5 литр   </v>
      </c>
      <c r="N5" s="5" t="str">
        <f>IFERROR(VLOOKUP(L5,блюда!$A:$B,2,FALSE)," ")</f>
        <v xml:space="preserve">
Ягоды перебрать, насыпать в миску и немного потолочь. Приготовить сироп: в воду насыпать сахар и, помешивая, вскипятить. Горячим сиропом залить ягоды. Компот поставить в холодное место. Пить его нужно охлажденным.
</v>
      </c>
      <c r="O5" s="7"/>
      <c r="P5" s="5" t="str">
        <f>IF(меню!F5=0,"",меню!F5)</f>
        <v/>
      </c>
      <c r="Q5" s="5" t="str">
        <f>IFERROR(VLOOKUP(P5,блюда!$A:$U,21,FALSE)," ")</f>
        <v xml:space="preserve"> </v>
      </c>
      <c r="R5" s="5" t="str">
        <f>IFERROR(VLOOKUP(P5,блюда!$A:$B,2,FALSE)," ")</f>
        <v xml:space="preserve"> </v>
      </c>
    </row>
    <row r="6" spans="1:18" ht="238.5" customHeight="1">
      <c r="A6" s="18">
        <f>IF(меню!A6=0,"",меню!A6)</f>
        <v>2</v>
      </c>
      <c r="B6" s="5" t="str">
        <f>IF(меню!B6=0,"",меню!B6)</f>
        <v>Ужин</v>
      </c>
      <c r="C6" s="21" t="str">
        <f t="shared" si="0"/>
        <v>впишите имена дежурных</v>
      </c>
      <c r="D6" s="5" t="str">
        <f>IF(меню!C6=0,"",IFERROR(меню!C6," "))</f>
        <v xml:space="preserve">Запечнный картофель с курицей </v>
      </c>
      <c r="E6" s="5" t="str">
        <f>IFERROR(VLOOKUP(D6,блюда!$A:$U,21,FALSE)," ")</f>
        <v>картофель 8 кг;  курица 1 шт;  сыр 0,04 кг;  сметана 1 1б (по 200г);  масло 0,2 пачка (по 200г);  перец горошек 1 5 горошин</v>
      </c>
      <c r="F6" s="5" t="str">
        <f>IFERROR(VLOOKUP(D6,блюда!$A:$B,2,FALSE)," ")</f>
        <v xml:space="preserve">С курицы снимите кожу, отделите мякоть от костей. 
Картофель разрежьте пополам и поместите на смазанную маслом фольгу срезом вверх. Сверху разложите кусочки масла, нарезанную ломтиками мякоть курицы, посолите, поперчите, посыпьте тертым сыром, полейте сметаной. Края фольги соедините и жарьте картофель на гриле 20 минут. 
Подавайте горячим, развернув фольгу и посыпав рубленой зеленью.
</v>
      </c>
      <c r="G6" s="7"/>
      <c r="H6" s="5" t="str">
        <f>IF(меню!D6=0,"",меню!D6)</f>
        <v>чай</v>
      </c>
      <c r="I6" s="5" t="str">
        <f>IFERROR(VLOOKUP(H6,блюда!$A:$U,21,FALSE)," ")</f>
        <v xml:space="preserve">вода 5 л.;  чай в пакетиках 0,2 уп. (25 шт)            </v>
      </c>
      <c r="J6" s="5" t="str">
        <f>IFERROR(VLOOKUP(H6,блюда!$A:$B,2,FALSE)," ")</f>
        <v>вскипятить воду и положить в нее паетики</v>
      </c>
      <c r="K6" s="7"/>
      <c r="L6" s="5" t="str">
        <f>IF(меню!E6=0,"",меню!E6)</f>
        <v/>
      </c>
      <c r="M6" s="5" t="str">
        <f>IFERROR(VLOOKUP(L6,блюда!$A:$U,21,FALSE)," ")</f>
        <v xml:space="preserve"> </v>
      </c>
      <c r="N6" s="5" t="str">
        <f>IFERROR(VLOOKUP(L6,блюда!$A:$B,2,FALSE)," ")</f>
        <v xml:space="preserve"> </v>
      </c>
      <c r="O6" s="7"/>
      <c r="P6" s="5" t="str">
        <f>IF(меню!F6=0,"",меню!F6)</f>
        <v/>
      </c>
      <c r="Q6" s="5" t="str">
        <f>IFERROR(VLOOKUP(P6,блюда!$A:$U,21,FALSE)," ")</f>
        <v xml:space="preserve"> </v>
      </c>
      <c r="R6" s="5" t="str">
        <f>IFERROR(VLOOKUP(P6,блюда!$A:$B,2,FALSE)," ")</f>
        <v xml:space="preserve"> </v>
      </c>
    </row>
    <row r="7" spans="1:18" ht="150">
      <c r="A7" s="18">
        <f>IF(меню!A7=0,"",меню!A7)</f>
        <v>3</v>
      </c>
      <c r="B7" s="5" t="str">
        <f>IF(меню!B7=0,"",меню!B7)</f>
        <v>Завтрак</v>
      </c>
      <c r="C7" s="21" t="str">
        <f t="shared" si="0"/>
        <v>впишите имена дежурных</v>
      </c>
      <c r="D7" s="5" t="str">
        <f>IF(меню!C7=0,"",IFERROR(меню!C7," "))</f>
        <v>Лапша</v>
      </c>
      <c r="E7" s="5" t="str">
        <f>IFERROR(VLOOKUP(D7,блюда!$A:$U,21,FALSE)," ")</f>
        <v xml:space="preserve">вода 5 л.;  вермишель 0,3 кг;  масло 0,1 пач. (по 200г);  бул. кубики 3 шт     </v>
      </c>
      <c r="F7" s="5" t="str">
        <f>IFERROR(VLOOKUP(D7,блюда!$A:$B,2,FALSE)," ")</f>
        <v xml:space="preserve">В кипящую воду опустить предварительно размятые бульонные кубики, размешать. Всыпать лапшу или вермишель и варить суп, помешивая, 15-20 мин. За 5 мин до окончания варки добавить 1-2 столовые ложки сухой овощной приправы (название.) «Аппетит», «Веда» или «Яжинка». Суп не солить, так как соль содержится и в бульонных кубиках, и в приправе. Допускается индивидуальная досолка супа.
</v>
      </c>
      <c r="G7" s="7"/>
      <c r="H7" s="5" t="str">
        <f>IF(меню!D7=0,"",меню!D7)</f>
        <v>какао</v>
      </c>
      <c r="I7" s="5" t="str">
        <f>IFERROR(VLOOKUP(H7,блюда!$A:$U,21,FALSE)," ")</f>
        <v xml:space="preserve">вода 5 л.;  какао 0,5 пач. (по 100г)            </v>
      </c>
      <c r="J7" s="5" t="str">
        <f>IFERROR(VLOOKUP(H7,блюда!$A:$B,2,FALSE)," ")</f>
        <v>вскипятить воду, высыпать в нее порошок и перемешать</v>
      </c>
      <c r="K7" s="7"/>
      <c r="L7" s="5" t="str">
        <f>IF(меню!E7=0,"",меню!E7)</f>
        <v/>
      </c>
      <c r="M7" s="5" t="str">
        <f>IFERROR(VLOOKUP(L7,блюда!$A:$U,21,FALSE)," ")</f>
        <v xml:space="preserve"> </v>
      </c>
      <c r="N7" s="5" t="str">
        <f>IFERROR(VLOOKUP(L7,блюда!$A:$B,2,FALSE)," ")</f>
        <v xml:space="preserve"> </v>
      </c>
      <c r="O7" s="7"/>
      <c r="P7" s="5" t="str">
        <f>IF(меню!F7=0,"",меню!F7)</f>
        <v/>
      </c>
      <c r="Q7" s="5" t="str">
        <f>IFERROR(VLOOKUP(P7,блюда!$A:$U,21,FALSE)," ")</f>
        <v xml:space="preserve"> </v>
      </c>
      <c r="R7" s="5" t="str">
        <f>IFERROR(VLOOKUP(P7,блюда!$A:$B,2,FALSE)," ")</f>
        <v xml:space="preserve"> </v>
      </c>
    </row>
    <row r="8" spans="1:18" ht="45">
      <c r="A8" s="18">
        <f>IF(меню!A8=0,"",меню!A8)</f>
        <v>3</v>
      </c>
      <c r="B8" s="5" t="str">
        <f>IF(меню!B8=0,"",меню!B8)</f>
        <v>Перекус</v>
      </c>
      <c r="C8" s="21" t="str">
        <f t="shared" si="0"/>
        <v>впишите имена дежурных</v>
      </c>
      <c r="D8" s="5" t="str">
        <f>IF(меню!C8=0,"",IFERROR(меню!C8," "))</f>
        <v>бутерброды с сыром</v>
      </c>
      <c r="E8" s="5" t="str">
        <f>IFERROR(VLOOKUP(D8,блюда!$A:$U,21,FALSE)," ")</f>
        <v xml:space="preserve">хлеб 0,5 бух.;  сыр 0,5 кг            </v>
      </c>
      <c r="F8" s="5" t="str">
        <f>IFERROR(VLOOKUP(D8,блюда!$A:$B,2,FALSE)," ")</f>
        <v>нарезать хлеб и сыр</v>
      </c>
      <c r="G8" s="7"/>
      <c r="H8" s="5" t="str">
        <f>IF(меню!D8=0,"",меню!D8)</f>
        <v>чай</v>
      </c>
      <c r="I8" s="5" t="str">
        <f>IFERROR(VLOOKUP(H8,блюда!$A:$U,21,FALSE)," ")</f>
        <v xml:space="preserve">вода 5 л.;  чай в пакетиках 0,2 уп. (25 шт)            </v>
      </c>
      <c r="J8" s="5" t="str">
        <f>IFERROR(VLOOKUP(H8,блюда!$A:$B,2,FALSE)," ")</f>
        <v>вскипятить воду и положить в нее паетики</v>
      </c>
      <c r="K8" s="7"/>
      <c r="L8" s="5" t="str">
        <f>IF(меню!E8=0,"",меню!E8)</f>
        <v/>
      </c>
      <c r="M8" s="5" t="str">
        <f>IFERROR(VLOOKUP(L8,блюда!$A:$U,21,FALSE)," ")</f>
        <v xml:space="preserve"> </v>
      </c>
      <c r="N8" s="5" t="str">
        <f>IFERROR(VLOOKUP(L8,блюда!$A:$B,2,FALSE)," ")</f>
        <v xml:space="preserve"> </v>
      </c>
      <c r="O8" s="7"/>
      <c r="P8" s="5" t="str">
        <f>IF(меню!F8=0,"",меню!F8)</f>
        <v/>
      </c>
      <c r="Q8" s="5" t="str">
        <f>IFERROR(VLOOKUP(P8,блюда!$A:$U,21,FALSE)," ")</f>
        <v xml:space="preserve"> </v>
      </c>
      <c r="R8" s="5" t="str">
        <f>IFERROR(VLOOKUP(P8,блюда!$A:$B,2,FALSE)," ")</f>
        <v xml:space="preserve"> </v>
      </c>
    </row>
    <row r="9" spans="1:18" ht="105">
      <c r="A9" s="18">
        <f>IF(меню!A9=0,"",меню!A9)</f>
        <v>3</v>
      </c>
      <c r="B9" s="5" t="str">
        <f>IF(меню!B9=0,"",меню!B9)</f>
        <v>Обед</v>
      </c>
      <c r="C9" s="21" t="str">
        <f t="shared" si="0"/>
        <v>впишите имена дежурных</v>
      </c>
      <c r="D9" s="5" t="str">
        <f>IF(меню!C9=0,"",IFERROR(меню!C9," "))</f>
        <v xml:space="preserve">Суп картофельный со свежим мясом </v>
      </c>
      <c r="E9" s="5" t="str">
        <f>IFERROR(VLOOKUP(D9,блюда!$A:$U,21,FALSE)," ")</f>
        <v>вода 3 л.;  бул. кубики 3 шт;  картофель 1 кг;  лук репчатый 0,5 кг;  соль 1 ст. л.;  л. лист 2 шт</v>
      </c>
      <c r="F9" s="5" t="str">
        <f>IFERROR(VLOOKUP(D9,блюда!$A:$B,2,FALSE)," ")</f>
        <v xml:space="preserve"> Налить в чан 8л воды, добавить 9 бульонных кубиков или пакетиков. Помыть, очистить и нарезать кубиками 3 кг картофеля. Очищенный лук (0,5 кг) нарезать кубиками. Картофель вместе с луком положить в кипящую воду, добавить соль, лавровый лист, перец и варить 25 - 30 мин.  0,5 кг лука.
</v>
      </c>
      <c r="G9" s="7"/>
      <c r="H9" s="5" t="str">
        <f>IF(меню!D9=0,"",меню!D9)</f>
        <v xml:space="preserve"> Ягодный компот</v>
      </c>
      <c r="I9" s="5" t="str">
        <f>IFERROR(VLOOKUP(H9,блюда!$A:$U,21,FALSE)," ")</f>
        <v xml:space="preserve">малина 6 стакан (по 200г);  черника 6 стакан (по 200г);  земляника 6 стакан (по 200г);  сахар 1 кг;  вода 5 литр   </v>
      </c>
      <c r="J9" s="5" t="str">
        <f>IFERROR(VLOOKUP(H9,блюда!$A:$B,2,FALSE)," ")</f>
        <v xml:space="preserve">
Ягоды перебрать, насыпать в миску и немного потолочь. Приготовить сироп: в воду насыпать сахар и, помешивая, вскипятить. Горячим сиропом залить ягоды. Компот поставить в холодное место. Пить его нужно охлажденным.
</v>
      </c>
      <c r="K9" s="7"/>
      <c r="L9" s="5" t="str">
        <f>IF(меню!E9=0,"",меню!E9)</f>
        <v>бутерброды с сыром</v>
      </c>
      <c r="M9" s="5" t="str">
        <f>IFERROR(VLOOKUP(L9,блюда!$A:$U,21,FALSE)," ")</f>
        <v xml:space="preserve">хлеб 0,5 бух.;  сыр 0,5 кг            </v>
      </c>
      <c r="N9" s="5" t="str">
        <f>IFERROR(VLOOKUP(L9,блюда!$A:$B,2,FALSE)," ")</f>
        <v>нарезать хлеб и сыр</v>
      </c>
      <c r="O9" s="7"/>
      <c r="P9" s="5" t="str">
        <f>IF(меню!F9=0,"",меню!F9)</f>
        <v/>
      </c>
      <c r="Q9" s="5" t="str">
        <f>IFERROR(VLOOKUP(P9,блюда!$A:$U,21,FALSE)," ")</f>
        <v xml:space="preserve"> </v>
      </c>
      <c r="R9" s="5" t="str">
        <f>IFERROR(VLOOKUP(P9,блюда!$A:$B,2,FALSE)," ")</f>
        <v xml:space="preserve"> </v>
      </c>
    </row>
    <row r="10" spans="1:18">
      <c r="A10" s="18" t="str">
        <f>IF(меню!A10=0,"",меню!A10)</f>
        <v/>
      </c>
      <c r="B10" s="5" t="str">
        <f>IF(меню!B10=0,"",меню!B10)</f>
        <v/>
      </c>
      <c r="C10" s="21" t="str">
        <f t="shared" si="0"/>
        <v/>
      </c>
      <c r="D10" s="5" t="str">
        <f>IF(меню!C10=0,"",IFERROR(меню!C10," "))</f>
        <v/>
      </c>
      <c r="E10" s="5" t="str">
        <f>IFERROR(VLOOKUP(D10,блюда!$A:$U,21,FALSE)," ")</f>
        <v xml:space="preserve"> </v>
      </c>
      <c r="F10" s="5" t="str">
        <f>IFERROR(VLOOKUP(D10,блюда!$A:$B,2,FALSE)," ")</f>
        <v xml:space="preserve"> </v>
      </c>
      <c r="G10" s="7"/>
      <c r="H10" s="5" t="str">
        <f>IF(меню!D10=0,"",меню!D10)</f>
        <v/>
      </c>
      <c r="I10" s="5" t="str">
        <f>IFERROR(VLOOKUP(H10,блюда!$A:$U,21,FALSE)," ")</f>
        <v xml:space="preserve"> </v>
      </c>
      <c r="J10" s="5" t="str">
        <f>IFERROR(VLOOKUP(H10,блюда!$A:$B,2,FALSE)," ")</f>
        <v xml:space="preserve"> </v>
      </c>
      <c r="K10" s="7"/>
      <c r="L10" s="5" t="str">
        <f>IF(меню!E10=0,"",меню!E10)</f>
        <v/>
      </c>
      <c r="M10" s="5" t="str">
        <f>IFERROR(VLOOKUP(L10,блюда!$A:$U,21,FALSE)," ")</f>
        <v xml:space="preserve"> </v>
      </c>
      <c r="N10" s="5" t="str">
        <f>IFERROR(VLOOKUP(L10,блюда!$A:$B,2,FALSE)," ")</f>
        <v xml:space="preserve"> </v>
      </c>
      <c r="O10" s="7"/>
      <c r="P10" s="5" t="str">
        <f>IF(меню!F10=0,"",меню!F10)</f>
        <v/>
      </c>
      <c r="Q10" s="5" t="str">
        <f>IFERROR(VLOOKUP(P10,блюда!$A:$U,21,FALSE)," ")</f>
        <v xml:space="preserve"> </v>
      </c>
      <c r="R10" s="5" t="str">
        <f>IFERROR(VLOOKUP(P10,блюда!$A:$B,2,FALSE)," ")</f>
        <v xml:space="preserve"> </v>
      </c>
    </row>
    <row r="11" spans="1:18">
      <c r="A11" s="18" t="str">
        <f>IF(меню!A11=0,"",меню!A11)</f>
        <v/>
      </c>
      <c r="B11" s="5" t="str">
        <f>IF(меню!B11=0,"",меню!B11)</f>
        <v/>
      </c>
      <c r="C11" s="21" t="str">
        <f t="shared" si="0"/>
        <v/>
      </c>
      <c r="D11" s="5" t="str">
        <f>IF(меню!C11=0,"",IFERROR(меню!C11," "))</f>
        <v/>
      </c>
      <c r="E11" s="5" t="str">
        <f>IFERROR(VLOOKUP(D11,блюда!$A:$U,21,FALSE)," ")</f>
        <v xml:space="preserve"> </v>
      </c>
      <c r="F11" s="5" t="str">
        <f>IFERROR(VLOOKUP(D11,блюда!$A:$B,2,FALSE)," ")</f>
        <v xml:space="preserve"> </v>
      </c>
      <c r="G11" s="7"/>
      <c r="H11" s="5" t="str">
        <f>IF(меню!D11=0,"",меню!D11)</f>
        <v/>
      </c>
      <c r="I11" s="5" t="str">
        <f>IFERROR(VLOOKUP(H11,блюда!$A:$U,21,FALSE)," ")</f>
        <v xml:space="preserve"> </v>
      </c>
      <c r="J11" s="5" t="str">
        <f>IFERROR(VLOOKUP(H11,блюда!$A:$B,2,FALSE)," ")</f>
        <v xml:space="preserve"> </v>
      </c>
      <c r="K11" s="7"/>
      <c r="L11" s="5" t="str">
        <f>IF(меню!E11=0,"",меню!E11)</f>
        <v/>
      </c>
      <c r="M11" s="5" t="str">
        <f>IFERROR(VLOOKUP(L11,блюда!$A:$U,21,FALSE)," ")</f>
        <v xml:space="preserve"> </v>
      </c>
      <c r="N11" s="5" t="str">
        <f>IFERROR(VLOOKUP(L11,блюда!$A:$B,2,FALSE)," ")</f>
        <v xml:space="preserve"> </v>
      </c>
      <c r="O11" s="7"/>
      <c r="P11" s="5" t="str">
        <f>IF(меню!F11=0,"",меню!F11)</f>
        <v/>
      </c>
      <c r="Q11" s="5" t="str">
        <f>IFERROR(VLOOKUP(P11,блюда!$A:$U,21,FALSE)," ")</f>
        <v xml:space="preserve"> </v>
      </c>
      <c r="R11" s="5" t="str">
        <f>IFERROR(VLOOKUP(P11,блюда!$A:$B,2,FALSE)," ")</f>
        <v xml:space="preserve"> </v>
      </c>
    </row>
    <row r="12" spans="1:18">
      <c r="A12" s="18" t="str">
        <f>IF(меню!A12=0,"",меню!A12)</f>
        <v/>
      </c>
      <c r="B12" s="5" t="str">
        <f>IF(меню!B12=0,"",меню!B12)</f>
        <v/>
      </c>
      <c r="C12" s="21" t="str">
        <f t="shared" si="0"/>
        <v/>
      </c>
      <c r="D12" s="5" t="str">
        <f>IF(меню!C12=0,"",IFERROR(меню!C12," "))</f>
        <v/>
      </c>
      <c r="E12" s="5" t="str">
        <f>IFERROR(VLOOKUP(D12,блюда!$A:$U,21,FALSE)," ")</f>
        <v xml:space="preserve"> </v>
      </c>
      <c r="F12" s="5" t="str">
        <f>IFERROR(VLOOKUP(D12,блюда!$A:$B,2,FALSE)," ")</f>
        <v xml:space="preserve"> </v>
      </c>
      <c r="G12" s="7"/>
      <c r="H12" s="5" t="str">
        <f>IF(меню!D12=0,"",меню!D12)</f>
        <v/>
      </c>
      <c r="I12" s="5" t="str">
        <f>IFERROR(VLOOKUP(H12,блюда!$A:$U,21,FALSE)," ")</f>
        <v xml:space="preserve"> </v>
      </c>
      <c r="J12" s="5" t="str">
        <f>IFERROR(VLOOKUP(H12,блюда!$A:$B,2,FALSE)," ")</f>
        <v xml:space="preserve"> </v>
      </c>
      <c r="K12" s="7"/>
      <c r="L12" s="5" t="str">
        <f>IF(меню!E12=0,"",меню!E12)</f>
        <v/>
      </c>
      <c r="M12" s="5" t="str">
        <f>IFERROR(VLOOKUP(L12,блюда!$A:$U,21,FALSE)," ")</f>
        <v xml:space="preserve"> </v>
      </c>
      <c r="N12" s="5" t="str">
        <f>IFERROR(VLOOKUP(L12,блюда!$A:$B,2,FALSE)," ")</f>
        <v xml:space="preserve"> </v>
      </c>
      <c r="O12" s="7"/>
      <c r="P12" s="5" t="str">
        <f>IF(меню!F12=0,"",меню!F12)</f>
        <v/>
      </c>
      <c r="Q12" s="5" t="str">
        <f>IFERROR(VLOOKUP(P12,блюда!$A:$U,21,FALSE)," ")</f>
        <v xml:space="preserve"> </v>
      </c>
      <c r="R12" s="5" t="str">
        <f>IFERROR(VLOOKUP(P12,блюда!$A:$B,2,FALSE)," ")</f>
        <v xml:space="preserve"> </v>
      </c>
    </row>
    <row r="13" spans="1:18">
      <c r="A13" s="18" t="str">
        <f>IF(меню!A13=0,"",меню!A13)</f>
        <v/>
      </c>
      <c r="B13" s="5" t="str">
        <f>IF(меню!B13=0,"",меню!B13)</f>
        <v/>
      </c>
      <c r="C13" s="21" t="str">
        <f t="shared" si="0"/>
        <v/>
      </c>
      <c r="D13" s="5" t="str">
        <f>IF(меню!C13=0,"",IFERROR(меню!C13," "))</f>
        <v/>
      </c>
      <c r="E13" s="5" t="str">
        <f>IFERROR(VLOOKUP(D13,блюда!$A:$U,21,FALSE)," ")</f>
        <v xml:space="preserve"> </v>
      </c>
      <c r="F13" s="5" t="str">
        <f>IFERROR(VLOOKUP(D13,блюда!$A:$B,2,FALSE)," ")</f>
        <v xml:space="preserve"> </v>
      </c>
      <c r="G13" s="7"/>
      <c r="H13" s="5" t="str">
        <f>IF(меню!D13=0,"",меню!D13)</f>
        <v/>
      </c>
      <c r="I13" s="5" t="str">
        <f>IFERROR(VLOOKUP(H13,блюда!$A:$U,21,FALSE)," ")</f>
        <v xml:space="preserve"> </v>
      </c>
      <c r="J13" s="5" t="str">
        <f>IFERROR(VLOOKUP(H13,блюда!$A:$B,2,FALSE)," ")</f>
        <v xml:space="preserve"> </v>
      </c>
      <c r="K13" s="7"/>
      <c r="L13" s="5" t="str">
        <f>IF(меню!E13=0,"",меню!E13)</f>
        <v/>
      </c>
      <c r="M13" s="5" t="str">
        <f>IFERROR(VLOOKUP(L13,блюда!$A:$U,21,FALSE)," ")</f>
        <v xml:space="preserve"> </v>
      </c>
      <c r="N13" s="5" t="str">
        <f>IFERROR(VLOOKUP(L13,блюда!$A:$B,2,FALSE)," ")</f>
        <v xml:space="preserve"> </v>
      </c>
      <c r="O13" s="7"/>
      <c r="P13" s="5" t="str">
        <f>IF(меню!F13=0,"",меню!F13)</f>
        <v/>
      </c>
      <c r="Q13" s="5" t="str">
        <f>IFERROR(VLOOKUP(P13,блюда!$A:$U,21,FALSE)," ")</f>
        <v xml:space="preserve"> </v>
      </c>
      <c r="R13" s="5" t="str">
        <f>IFERROR(VLOOKUP(P13,блюда!$A:$B,2,FALSE)," ")</f>
        <v xml:space="preserve"> </v>
      </c>
    </row>
    <row r="14" spans="1:18">
      <c r="A14" s="18" t="str">
        <f>IF(меню!A14=0,"",меню!A14)</f>
        <v/>
      </c>
      <c r="B14" s="5" t="str">
        <f>IF(меню!B14=0,"",меню!B14)</f>
        <v/>
      </c>
      <c r="C14" s="21" t="str">
        <f t="shared" si="0"/>
        <v/>
      </c>
      <c r="D14" s="5" t="str">
        <f>IF(меню!C14=0,"",IFERROR(меню!C14," "))</f>
        <v/>
      </c>
      <c r="E14" s="5" t="str">
        <f>IFERROR(VLOOKUP(D14,блюда!$A:$U,21,FALSE)," ")</f>
        <v xml:space="preserve"> </v>
      </c>
      <c r="F14" s="5" t="str">
        <f>IFERROR(VLOOKUP(D14,блюда!$A:$B,2,FALSE)," ")</f>
        <v xml:space="preserve"> </v>
      </c>
      <c r="G14" s="7"/>
      <c r="H14" s="5" t="str">
        <f>IF(меню!D14=0,"",меню!D14)</f>
        <v/>
      </c>
      <c r="I14" s="5" t="str">
        <f>IFERROR(VLOOKUP(H14,блюда!$A:$U,21,FALSE)," ")</f>
        <v xml:space="preserve"> </v>
      </c>
      <c r="J14" s="5" t="str">
        <f>IFERROR(VLOOKUP(H14,блюда!$A:$B,2,FALSE)," ")</f>
        <v xml:space="preserve"> </v>
      </c>
      <c r="K14" s="7"/>
      <c r="L14" s="5" t="str">
        <f>IF(меню!E14=0,"",меню!E14)</f>
        <v/>
      </c>
      <c r="M14" s="5" t="str">
        <f>IFERROR(VLOOKUP(L14,блюда!$A:$U,21,FALSE)," ")</f>
        <v xml:space="preserve"> </v>
      </c>
      <c r="N14" s="5" t="str">
        <f>IFERROR(VLOOKUP(L14,блюда!$A:$B,2,FALSE)," ")</f>
        <v xml:space="preserve"> </v>
      </c>
      <c r="O14" s="7"/>
      <c r="P14" s="5" t="str">
        <f>IF(меню!F14=0,"",меню!F14)</f>
        <v/>
      </c>
      <c r="Q14" s="5" t="str">
        <f>IFERROR(VLOOKUP(P14,блюда!$A:$U,21,FALSE)," ")</f>
        <v xml:space="preserve"> </v>
      </c>
      <c r="R14" s="5" t="str">
        <f>IFERROR(VLOOKUP(P14,блюда!$A:$B,2,FALSE)," ")</f>
        <v xml:space="preserve"> </v>
      </c>
    </row>
    <row r="15" spans="1:18">
      <c r="A15" s="18" t="str">
        <f>IF(меню!A15=0,"",меню!A15)</f>
        <v/>
      </c>
      <c r="B15" s="5" t="str">
        <f>IF(меню!B15=0,"",меню!B15)</f>
        <v/>
      </c>
      <c r="C15" s="21" t="str">
        <f t="shared" si="0"/>
        <v/>
      </c>
      <c r="D15" s="5" t="str">
        <f>IF(меню!C15=0,"",IFERROR(меню!C15," "))</f>
        <v/>
      </c>
      <c r="E15" s="5" t="str">
        <f>IFERROR(VLOOKUP(D15,блюда!$A:$U,21,FALSE)," ")</f>
        <v xml:space="preserve"> </v>
      </c>
      <c r="F15" s="5" t="str">
        <f>IFERROR(VLOOKUP(D15,блюда!$A:$B,2,FALSE)," ")</f>
        <v xml:space="preserve"> </v>
      </c>
      <c r="G15" s="7"/>
      <c r="H15" s="5" t="str">
        <f>IF(меню!D15=0,"",меню!D15)</f>
        <v/>
      </c>
      <c r="I15" s="5" t="str">
        <f>IFERROR(VLOOKUP(H15,блюда!$A:$U,21,FALSE)," ")</f>
        <v xml:space="preserve"> </v>
      </c>
      <c r="J15" s="5" t="str">
        <f>IFERROR(VLOOKUP(H15,блюда!$A:$B,2,FALSE)," ")</f>
        <v xml:space="preserve"> </v>
      </c>
      <c r="K15" s="7"/>
      <c r="L15" s="5" t="str">
        <f>IF(меню!E15=0,"",меню!E15)</f>
        <v/>
      </c>
      <c r="M15" s="5" t="str">
        <f>IFERROR(VLOOKUP(L15,блюда!$A:$U,21,FALSE)," ")</f>
        <v xml:space="preserve"> </v>
      </c>
      <c r="N15" s="5" t="str">
        <f>IFERROR(VLOOKUP(L15,блюда!$A:$B,2,FALSE)," ")</f>
        <v xml:space="preserve"> </v>
      </c>
      <c r="O15" s="7"/>
      <c r="P15" s="5" t="str">
        <f>IF(меню!F15=0,"",меню!F15)</f>
        <v/>
      </c>
      <c r="Q15" s="5" t="str">
        <f>IFERROR(VLOOKUP(P15,блюда!$A:$U,21,FALSE)," ")</f>
        <v xml:space="preserve"> </v>
      </c>
      <c r="R15" s="5" t="str">
        <f>IFERROR(VLOOKUP(P15,блюда!$A:$B,2,FALSE)," ")</f>
        <v xml:space="preserve"> </v>
      </c>
    </row>
    <row r="16" spans="1:18">
      <c r="A16" s="18" t="str">
        <f>IF(меню!A16=0,"",меню!A16)</f>
        <v/>
      </c>
      <c r="B16" s="5" t="str">
        <f>IF(меню!B16=0,"",меню!B16)</f>
        <v/>
      </c>
      <c r="C16" s="21" t="str">
        <f t="shared" si="0"/>
        <v/>
      </c>
      <c r="D16" s="5" t="str">
        <f>IF(меню!C16=0,"",IFERROR(меню!C16," "))</f>
        <v/>
      </c>
      <c r="E16" s="5" t="str">
        <f>IFERROR(VLOOKUP(D16,блюда!$A:$U,21,FALSE)," ")</f>
        <v xml:space="preserve"> </v>
      </c>
      <c r="F16" s="5" t="str">
        <f>IFERROR(VLOOKUP(D16,блюда!$A:$B,2,FALSE)," ")</f>
        <v xml:space="preserve"> </v>
      </c>
      <c r="G16" s="7"/>
      <c r="H16" s="5" t="str">
        <f>IF(меню!D16=0,"",меню!D16)</f>
        <v/>
      </c>
      <c r="I16" s="5" t="str">
        <f>IFERROR(VLOOKUP(H16,блюда!$A:$U,21,FALSE)," ")</f>
        <v xml:space="preserve"> </v>
      </c>
      <c r="J16" s="5" t="str">
        <f>IFERROR(VLOOKUP(H16,блюда!$A:$B,2,FALSE)," ")</f>
        <v xml:space="preserve"> </v>
      </c>
      <c r="K16" s="7"/>
      <c r="L16" s="5" t="str">
        <f>IF(меню!E16=0,"",меню!E16)</f>
        <v/>
      </c>
      <c r="M16" s="5" t="str">
        <f>IFERROR(VLOOKUP(L16,блюда!$A:$U,21,FALSE)," ")</f>
        <v xml:space="preserve"> </v>
      </c>
      <c r="N16" s="5" t="str">
        <f>IFERROR(VLOOKUP(L16,блюда!$A:$B,2,FALSE)," ")</f>
        <v xml:space="preserve"> </v>
      </c>
      <c r="O16" s="7"/>
      <c r="P16" s="5" t="str">
        <f>IF(меню!F16=0,"",меню!F16)</f>
        <v/>
      </c>
      <c r="Q16" s="5" t="str">
        <f>IFERROR(VLOOKUP(P16,блюда!$A:$U,21,FALSE)," ")</f>
        <v xml:space="preserve"> </v>
      </c>
      <c r="R16" s="5" t="str">
        <f>IFERROR(VLOOKUP(P16,блюда!$A:$B,2,FALSE)," ")</f>
        <v xml:space="preserve"> </v>
      </c>
    </row>
    <row r="17" spans="1:18">
      <c r="A17" s="18" t="str">
        <f>IF(меню!A17=0,"",меню!A17)</f>
        <v/>
      </c>
      <c r="B17" s="5" t="str">
        <f>IF(меню!B17=0,"",меню!B17)</f>
        <v/>
      </c>
      <c r="C17" s="21" t="str">
        <f t="shared" si="0"/>
        <v/>
      </c>
      <c r="D17" s="5" t="str">
        <f>IF(меню!C17=0,"",IFERROR(меню!C17," "))</f>
        <v/>
      </c>
      <c r="E17" s="5" t="str">
        <f>IFERROR(VLOOKUP(D17,блюда!$A:$U,21,FALSE)," ")</f>
        <v xml:space="preserve"> </v>
      </c>
      <c r="F17" s="5" t="str">
        <f>IFERROR(VLOOKUP(D17,блюда!$A:$B,2,FALSE)," ")</f>
        <v xml:space="preserve"> </v>
      </c>
      <c r="G17" s="7"/>
      <c r="H17" s="5" t="str">
        <f>IF(меню!D17=0,"",меню!D17)</f>
        <v/>
      </c>
      <c r="I17" s="5" t="str">
        <f>IFERROR(VLOOKUP(H17,блюда!$A:$U,21,FALSE)," ")</f>
        <v xml:space="preserve"> </v>
      </c>
      <c r="J17" s="5" t="str">
        <f>IFERROR(VLOOKUP(H17,блюда!$A:$B,2,FALSE)," ")</f>
        <v xml:space="preserve"> </v>
      </c>
      <c r="K17" s="7"/>
      <c r="L17" s="5" t="str">
        <f>IF(меню!E17=0,"",меню!E17)</f>
        <v/>
      </c>
      <c r="M17" s="5" t="str">
        <f>IFERROR(VLOOKUP(L17,блюда!$A:$U,21,FALSE)," ")</f>
        <v xml:space="preserve"> </v>
      </c>
      <c r="N17" s="5" t="str">
        <f>IFERROR(VLOOKUP(L17,блюда!$A:$B,2,FALSE)," ")</f>
        <v xml:space="preserve"> </v>
      </c>
      <c r="O17" s="7"/>
      <c r="P17" s="5" t="str">
        <f>IF(меню!F17=0,"",меню!F17)</f>
        <v/>
      </c>
      <c r="Q17" s="5" t="str">
        <f>IFERROR(VLOOKUP(P17,блюда!$A:$U,21,FALSE)," ")</f>
        <v xml:space="preserve"> </v>
      </c>
      <c r="R17" s="5" t="str">
        <f>IFERROR(VLOOKUP(P17,блюда!$A:$B,2,FALSE)," ")</f>
        <v xml:space="preserve"> </v>
      </c>
    </row>
    <row r="18" spans="1:18">
      <c r="A18" s="18" t="str">
        <f>IF(меню!A18=0,"",меню!A18)</f>
        <v/>
      </c>
      <c r="B18" s="5" t="str">
        <f>IF(меню!B18=0,"",меню!B18)</f>
        <v/>
      </c>
      <c r="C18" s="21" t="str">
        <f t="shared" si="0"/>
        <v/>
      </c>
      <c r="D18" s="5" t="str">
        <f>IF(меню!C18=0,"",IFERROR(меню!C18," "))</f>
        <v/>
      </c>
      <c r="E18" s="5" t="str">
        <f>IFERROR(VLOOKUP(D18,блюда!$A:$U,21,FALSE)," ")</f>
        <v xml:space="preserve"> </v>
      </c>
      <c r="F18" s="5" t="str">
        <f>IFERROR(VLOOKUP(D18,блюда!$A:$B,2,FALSE)," ")</f>
        <v xml:space="preserve"> </v>
      </c>
      <c r="G18" s="7"/>
      <c r="H18" s="5" t="str">
        <f>IF(меню!D18=0,"",меню!D18)</f>
        <v/>
      </c>
      <c r="I18" s="5" t="str">
        <f>IFERROR(VLOOKUP(H18,блюда!$A:$U,21,FALSE)," ")</f>
        <v xml:space="preserve"> </v>
      </c>
      <c r="J18" s="5" t="str">
        <f>IFERROR(VLOOKUP(H18,блюда!$A:$B,2,FALSE)," ")</f>
        <v xml:space="preserve"> </v>
      </c>
      <c r="K18" s="7"/>
      <c r="L18" s="5" t="str">
        <f>IF(меню!E18=0,"",меню!E18)</f>
        <v/>
      </c>
      <c r="M18" s="5" t="str">
        <f>IFERROR(VLOOKUP(L18,блюда!$A:$U,21,FALSE)," ")</f>
        <v xml:space="preserve"> </v>
      </c>
      <c r="N18" s="5" t="str">
        <f>IFERROR(VLOOKUP(L18,блюда!$A:$B,2,FALSE)," ")</f>
        <v xml:space="preserve"> </v>
      </c>
      <c r="O18" s="7"/>
      <c r="P18" s="5" t="str">
        <f>IF(меню!F18=0,"",меню!F18)</f>
        <v/>
      </c>
      <c r="Q18" s="5" t="str">
        <f>IFERROR(VLOOKUP(P18,блюда!$A:$U,21,FALSE)," ")</f>
        <v xml:space="preserve"> </v>
      </c>
      <c r="R18" s="5" t="str">
        <f>IFERROR(VLOOKUP(P18,блюда!$A:$B,2,FALSE)," ")</f>
        <v xml:space="preserve"> </v>
      </c>
    </row>
    <row r="19" spans="1:18">
      <c r="A19" s="18" t="str">
        <f>IF(меню!A19=0,"",меню!A19)</f>
        <v/>
      </c>
      <c r="B19" s="5" t="str">
        <f>IF(меню!B19=0,"",меню!B19)</f>
        <v/>
      </c>
      <c r="C19" s="21" t="str">
        <f t="shared" si="0"/>
        <v/>
      </c>
      <c r="D19" s="5" t="str">
        <f>IF(меню!C19=0,"",IFERROR(меню!C19," "))</f>
        <v/>
      </c>
      <c r="E19" s="5" t="str">
        <f>IFERROR(VLOOKUP(D19,блюда!$A:$U,21,FALSE)," ")</f>
        <v xml:space="preserve"> </v>
      </c>
      <c r="F19" s="5" t="str">
        <f>IFERROR(VLOOKUP(D19,блюда!$A:$B,2,FALSE)," ")</f>
        <v xml:space="preserve"> </v>
      </c>
      <c r="G19" s="7"/>
      <c r="H19" s="5" t="str">
        <f>IF(меню!D19=0,"",меню!D19)</f>
        <v/>
      </c>
      <c r="I19" s="5" t="str">
        <f>IFERROR(VLOOKUP(H19,блюда!$A:$U,21,FALSE)," ")</f>
        <v xml:space="preserve"> </v>
      </c>
      <c r="J19" s="5" t="str">
        <f>IFERROR(VLOOKUP(H19,блюда!$A:$B,2,FALSE)," ")</f>
        <v xml:space="preserve"> </v>
      </c>
      <c r="K19" s="7"/>
      <c r="L19" s="5" t="str">
        <f>IF(меню!E19=0,"",меню!E19)</f>
        <v/>
      </c>
      <c r="M19" s="5" t="str">
        <f>IFERROR(VLOOKUP(L19,блюда!$A:$U,21,FALSE)," ")</f>
        <v xml:space="preserve"> </v>
      </c>
      <c r="N19" s="5" t="str">
        <f>IFERROR(VLOOKUP(L19,блюда!$A:$B,2,FALSE)," ")</f>
        <v xml:space="preserve"> </v>
      </c>
      <c r="O19" s="7"/>
      <c r="P19" s="5" t="str">
        <f>IF(меню!F19=0,"",меню!F19)</f>
        <v/>
      </c>
      <c r="Q19" s="5" t="str">
        <f>IFERROR(VLOOKUP(P19,блюда!$A:$U,21,FALSE)," ")</f>
        <v xml:space="preserve"> </v>
      </c>
      <c r="R19" s="5" t="str">
        <f>IFERROR(VLOOKUP(P19,блюда!$A:$B,2,FALSE)," ")</f>
        <v xml:space="preserve"> </v>
      </c>
    </row>
    <row r="20" spans="1:18">
      <c r="A20" s="18" t="str">
        <f>IF(меню!A20=0,"",меню!A20)</f>
        <v/>
      </c>
      <c r="B20" s="5" t="str">
        <f>IF(меню!B20=0,"",меню!B20)</f>
        <v/>
      </c>
      <c r="C20" s="21" t="str">
        <f t="shared" si="0"/>
        <v/>
      </c>
      <c r="D20" s="5" t="str">
        <f>IF(меню!C20=0,"",IFERROR(меню!C20," "))</f>
        <v/>
      </c>
      <c r="E20" s="5" t="str">
        <f>IFERROR(VLOOKUP(D20,блюда!$A:$U,21,FALSE)," ")</f>
        <v xml:space="preserve"> </v>
      </c>
      <c r="F20" s="5" t="str">
        <f>IFERROR(VLOOKUP(D20,блюда!$A:$B,2,FALSE)," ")</f>
        <v xml:space="preserve"> </v>
      </c>
      <c r="G20" s="7"/>
      <c r="H20" s="5" t="str">
        <f>IF(меню!D20=0,"",меню!D20)</f>
        <v/>
      </c>
      <c r="I20" s="5" t="str">
        <f>IFERROR(VLOOKUP(H20,блюда!$A:$U,21,FALSE)," ")</f>
        <v xml:space="preserve"> </v>
      </c>
      <c r="J20" s="5" t="str">
        <f>IFERROR(VLOOKUP(H20,блюда!$A:$B,2,FALSE)," ")</f>
        <v xml:space="preserve"> </v>
      </c>
      <c r="K20" s="7"/>
      <c r="L20" s="5" t="str">
        <f>IF(меню!E20=0,"",меню!E20)</f>
        <v/>
      </c>
      <c r="M20" s="5" t="str">
        <f>IFERROR(VLOOKUP(L20,блюда!$A:$U,21,FALSE)," ")</f>
        <v xml:space="preserve"> </v>
      </c>
      <c r="N20" s="5" t="str">
        <f>IFERROR(VLOOKUP(L20,блюда!$A:$B,2,FALSE)," ")</f>
        <v xml:space="preserve"> </v>
      </c>
      <c r="O20" s="7"/>
      <c r="P20" s="5" t="str">
        <f>IF(меню!F20=0,"",меню!F20)</f>
        <v/>
      </c>
      <c r="Q20" s="5" t="str">
        <f>IFERROR(VLOOKUP(P20,блюда!$A:$U,21,FALSE)," ")</f>
        <v xml:space="preserve"> </v>
      </c>
      <c r="R20" s="5" t="str">
        <f>IFERROR(VLOOKUP(P20,блюда!$A:$B,2,FALSE)," ")</f>
        <v xml:space="preserve"> </v>
      </c>
    </row>
    <row r="21" spans="1:18">
      <c r="A21" s="18" t="str">
        <f>IF(меню!A21=0,"",меню!A21)</f>
        <v/>
      </c>
      <c r="B21" s="5" t="str">
        <f>IF(меню!B21=0,"",меню!B21)</f>
        <v/>
      </c>
      <c r="C21" s="21" t="str">
        <f t="shared" si="0"/>
        <v/>
      </c>
      <c r="D21" s="5" t="str">
        <f>IF(меню!C21=0,"",IFERROR(меню!C21," "))</f>
        <v/>
      </c>
      <c r="E21" s="5" t="str">
        <f>IFERROR(VLOOKUP(D21,блюда!$A:$U,21,FALSE)," ")</f>
        <v xml:space="preserve"> </v>
      </c>
      <c r="F21" s="5" t="str">
        <f>IFERROR(VLOOKUP(D21,блюда!$A:$B,2,FALSE)," ")</f>
        <v xml:space="preserve"> </v>
      </c>
      <c r="G21" s="7"/>
      <c r="H21" s="5" t="str">
        <f>IF(меню!D21=0,"",меню!D21)</f>
        <v/>
      </c>
      <c r="I21" s="5" t="str">
        <f>IFERROR(VLOOKUP(H21,блюда!$A:$U,21,FALSE)," ")</f>
        <v xml:space="preserve"> </v>
      </c>
      <c r="J21" s="5" t="str">
        <f>IFERROR(VLOOKUP(H21,блюда!$A:$B,2,FALSE)," ")</f>
        <v xml:space="preserve"> </v>
      </c>
      <c r="K21" s="7"/>
      <c r="L21" s="5" t="str">
        <f>IF(меню!E21=0,"",меню!E21)</f>
        <v/>
      </c>
      <c r="M21" s="5" t="str">
        <f>IFERROR(VLOOKUP(L21,блюда!$A:$U,21,FALSE)," ")</f>
        <v xml:space="preserve"> </v>
      </c>
      <c r="N21" s="5" t="str">
        <f>IFERROR(VLOOKUP(L21,блюда!$A:$B,2,FALSE)," ")</f>
        <v xml:space="preserve"> </v>
      </c>
      <c r="O21" s="7"/>
      <c r="P21" s="5" t="str">
        <f>IF(меню!F21=0,"",меню!F21)</f>
        <v/>
      </c>
      <c r="Q21" s="5" t="str">
        <f>IFERROR(VLOOKUP(P21,блюда!$A:$U,21,FALSE)," ")</f>
        <v xml:space="preserve"> </v>
      </c>
      <c r="R21" s="5" t="str">
        <f>IFERROR(VLOOKUP(P21,блюда!$A:$B,2,FALSE)," ")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pane ySplit="1" topLeftCell="A14" activePane="bottomLeft" state="frozen"/>
      <selection pane="bottomLeft"/>
    </sheetView>
  </sheetViews>
  <sheetFormatPr defaultColWidth="8.85546875" defaultRowHeight="15"/>
  <cols>
    <col min="1" max="1" width="20.42578125" customWidth="1"/>
    <col min="2" max="2" width="16.42578125" customWidth="1"/>
    <col min="3" max="3" width="12.42578125" customWidth="1"/>
    <col min="4" max="4" width="13.28515625" customWidth="1"/>
    <col min="5" max="5" width="9.140625" customWidth="1"/>
  </cols>
  <sheetData>
    <row r="1" spans="1:4" ht="28.5" customHeight="1">
      <c r="A1" s="16" t="s">
        <v>44</v>
      </c>
      <c r="B1" s="1" t="s">
        <v>6</v>
      </c>
      <c r="C1" s="1" t="s">
        <v>14</v>
      </c>
      <c r="D1" s="1" t="s">
        <v>15</v>
      </c>
    </row>
    <row r="2" spans="1:4" ht="6.75" customHeight="1">
      <c r="A2" t="s">
        <v>53</v>
      </c>
      <c r="B2" t="s">
        <v>53</v>
      </c>
    </row>
    <row r="3" spans="1:4">
      <c r="A3" t="s">
        <v>16</v>
      </c>
      <c r="B3" t="s">
        <v>178</v>
      </c>
      <c r="C3">
        <v>20</v>
      </c>
    </row>
    <row r="4" spans="1:4">
      <c r="A4" t="s">
        <v>17</v>
      </c>
      <c r="B4" t="s">
        <v>26</v>
      </c>
      <c r="C4">
        <v>1</v>
      </c>
    </row>
    <row r="5" spans="1:4">
      <c r="A5" t="s">
        <v>18</v>
      </c>
      <c r="B5" t="s">
        <v>177</v>
      </c>
      <c r="C5">
        <v>50</v>
      </c>
    </row>
    <row r="6" spans="1:4">
      <c r="A6" t="s">
        <v>19</v>
      </c>
      <c r="B6" t="s">
        <v>28</v>
      </c>
      <c r="C6">
        <v>100</v>
      </c>
    </row>
    <row r="7" spans="1:4">
      <c r="A7" t="s">
        <v>20</v>
      </c>
      <c r="B7" t="s">
        <v>28</v>
      </c>
      <c r="C7">
        <v>100</v>
      </c>
    </row>
    <row r="8" spans="1:4">
      <c r="A8" t="s">
        <v>21</v>
      </c>
      <c r="B8" t="s">
        <v>28</v>
      </c>
      <c r="C8">
        <v>100</v>
      </c>
    </row>
    <row r="9" spans="1:4">
      <c r="A9" t="s">
        <v>22</v>
      </c>
      <c r="B9" t="s">
        <v>28</v>
      </c>
      <c r="C9">
        <v>100</v>
      </c>
    </row>
    <row r="10" spans="1:4">
      <c r="A10" t="s">
        <v>23</v>
      </c>
      <c r="B10" t="s">
        <v>28</v>
      </c>
      <c r="C10">
        <v>200</v>
      </c>
    </row>
    <row r="11" spans="1:4">
      <c r="A11" t="s">
        <v>29</v>
      </c>
      <c r="B11" t="s">
        <v>176</v>
      </c>
      <c r="C11">
        <v>150</v>
      </c>
    </row>
    <row r="12" spans="1:4">
      <c r="A12" t="s">
        <v>24</v>
      </c>
      <c r="B12" t="s">
        <v>176</v>
      </c>
      <c r="C12">
        <v>100</v>
      </c>
    </row>
    <row r="13" spans="1:4">
      <c r="A13" t="s">
        <v>25</v>
      </c>
      <c r="B13" t="s">
        <v>28</v>
      </c>
      <c r="C13">
        <v>100</v>
      </c>
    </row>
    <row r="14" spans="1:4">
      <c r="A14" t="s">
        <v>62</v>
      </c>
      <c r="B14" t="s">
        <v>28</v>
      </c>
      <c r="C14">
        <v>100</v>
      </c>
    </row>
    <row r="15" spans="1:4">
      <c r="A15" t="s">
        <v>63</v>
      </c>
      <c r="B15" t="s">
        <v>27</v>
      </c>
      <c r="C15">
        <v>100</v>
      </c>
    </row>
    <row r="16" spans="1:4">
      <c r="A16" t="s">
        <v>64</v>
      </c>
      <c r="B16" t="s">
        <v>26</v>
      </c>
      <c r="C16">
        <v>50</v>
      </c>
    </row>
    <row r="17" spans="1:3">
      <c r="A17" t="s">
        <v>62</v>
      </c>
      <c r="B17" t="s">
        <v>28</v>
      </c>
      <c r="C17">
        <v>100</v>
      </c>
    </row>
    <row r="18" spans="1:3">
      <c r="A18" t="s">
        <v>65</v>
      </c>
      <c r="B18" t="s">
        <v>28</v>
      </c>
      <c r="C18">
        <v>200</v>
      </c>
    </row>
    <row r="19" spans="1:3">
      <c r="A19" t="s">
        <v>66</v>
      </c>
      <c r="B19" t="s">
        <v>179</v>
      </c>
      <c r="C19">
        <v>150</v>
      </c>
    </row>
    <row r="20" spans="1:3">
      <c r="A20" t="s">
        <v>99</v>
      </c>
      <c r="B20" t="s">
        <v>92</v>
      </c>
      <c r="C20">
        <v>10</v>
      </c>
    </row>
    <row r="21" spans="1:3">
      <c r="A21" t="s">
        <v>69</v>
      </c>
      <c r="B21" t="s">
        <v>28</v>
      </c>
      <c r="C21">
        <v>50</v>
      </c>
    </row>
    <row r="22" spans="1:3">
      <c r="A22" t="s">
        <v>115</v>
      </c>
      <c r="B22" t="s">
        <v>28</v>
      </c>
      <c r="C22">
        <v>50</v>
      </c>
    </row>
    <row r="23" spans="1:3">
      <c r="A23" t="s">
        <v>116</v>
      </c>
      <c r="B23" t="s">
        <v>129</v>
      </c>
      <c r="C23">
        <v>5</v>
      </c>
    </row>
    <row r="24" spans="1:3">
      <c r="A24" t="s">
        <v>70</v>
      </c>
      <c r="B24" t="s">
        <v>92</v>
      </c>
      <c r="C24">
        <v>5</v>
      </c>
    </row>
    <row r="25" spans="1:3">
      <c r="A25" t="s">
        <v>100</v>
      </c>
      <c r="B25" t="s">
        <v>101</v>
      </c>
      <c r="C25">
        <v>5</v>
      </c>
    </row>
    <row r="26" spans="1:3">
      <c r="A26" t="s">
        <v>72</v>
      </c>
      <c r="B26" t="s">
        <v>102</v>
      </c>
      <c r="C26">
        <v>5</v>
      </c>
    </row>
    <row r="27" spans="1:3">
      <c r="A27" t="s">
        <v>73</v>
      </c>
      <c r="B27" t="s">
        <v>92</v>
      </c>
      <c r="C27">
        <v>10</v>
      </c>
    </row>
    <row r="28" spans="1:3">
      <c r="A28" t="s">
        <v>74</v>
      </c>
      <c r="B28" t="s">
        <v>28</v>
      </c>
      <c r="C28">
        <v>100</v>
      </c>
    </row>
    <row r="29" spans="1:3">
      <c r="A29" t="s">
        <v>77</v>
      </c>
      <c r="B29" t="s">
        <v>143</v>
      </c>
      <c r="C29">
        <v>150</v>
      </c>
    </row>
    <row r="30" spans="1:3">
      <c r="A30" t="s">
        <v>78</v>
      </c>
      <c r="B30" t="s">
        <v>143</v>
      </c>
      <c r="C30">
        <v>150</v>
      </c>
    </row>
    <row r="31" spans="1:3">
      <c r="A31" t="s">
        <v>79</v>
      </c>
      <c r="B31" t="s">
        <v>143</v>
      </c>
      <c r="C31">
        <v>150</v>
      </c>
    </row>
    <row r="32" spans="1:3">
      <c r="A32" t="s">
        <v>80</v>
      </c>
      <c r="B32" t="s">
        <v>26</v>
      </c>
      <c r="C32">
        <v>20</v>
      </c>
    </row>
    <row r="33" spans="1:3">
      <c r="A33" t="s">
        <v>83</v>
      </c>
      <c r="B33" t="s">
        <v>28</v>
      </c>
      <c r="C33">
        <v>500</v>
      </c>
    </row>
    <row r="34" spans="1:3">
      <c r="A34" t="s">
        <v>84</v>
      </c>
      <c r="B34" t="s">
        <v>180</v>
      </c>
      <c r="C34">
        <v>50</v>
      </c>
    </row>
    <row r="35" spans="1:3">
      <c r="A35" t="s">
        <v>103</v>
      </c>
      <c r="B35" t="s">
        <v>28</v>
      </c>
      <c r="C35">
        <v>300</v>
      </c>
    </row>
    <row r="36" spans="1:3">
      <c r="A36" t="s">
        <v>104</v>
      </c>
      <c r="B36" t="s">
        <v>28</v>
      </c>
      <c r="C36">
        <v>100</v>
      </c>
    </row>
    <row r="37" spans="1:3">
      <c r="A37" t="s">
        <v>86</v>
      </c>
      <c r="B37" t="s">
        <v>28</v>
      </c>
      <c r="C37">
        <v>200</v>
      </c>
    </row>
    <row r="38" spans="1:3">
      <c r="A38" t="s">
        <v>88</v>
      </c>
      <c r="B38" t="s">
        <v>28</v>
      </c>
      <c r="C38">
        <v>500</v>
      </c>
    </row>
    <row r="39" spans="1:3">
      <c r="A39" t="s">
        <v>90</v>
      </c>
      <c r="B39" t="s">
        <v>92</v>
      </c>
      <c r="C39">
        <v>300</v>
      </c>
    </row>
    <row r="40" spans="1:3">
      <c r="A40" t="s">
        <v>91</v>
      </c>
      <c r="B40" t="s">
        <v>145</v>
      </c>
      <c r="C40">
        <v>50</v>
      </c>
    </row>
    <row r="41" spans="1:3">
      <c r="A41" t="s">
        <v>98</v>
      </c>
      <c r="B41" t="s">
        <v>146</v>
      </c>
      <c r="C41">
        <v>250</v>
      </c>
    </row>
    <row r="42" spans="1:3">
      <c r="A42" t="s">
        <v>105</v>
      </c>
      <c r="B42" t="s">
        <v>28</v>
      </c>
      <c r="C42">
        <v>500</v>
      </c>
    </row>
    <row r="43" spans="1:3">
      <c r="A43" t="s">
        <v>110</v>
      </c>
      <c r="B43" t="s">
        <v>181</v>
      </c>
      <c r="C43">
        <v>100</v>
      </c>
    </row>
    <row r="44" spans="1:3">
      <c r="A44" t="s">
        <v>107</v>
      </c>
      <c r="B44" t="s">
        <v>182</v>
      </c>
      <c r="C44">
        <v>200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99"/>
  <sheetViews>
    <sheetView workbookViewId="0">
      <pane ySplit="1" topLeftCell="A11" activePane="bottomLeft" state="frozen"/>
      <selection pane="bottomLeft"/>
    </sheetView>
  </sheetViews>
  <sheetFormatPr defaultColWidth="8.85546875" defaultRowHeight="15"/>
  <cols>
    <col min="1" max="1" width="17.85546875" style="4" customWidth="1"/>
    <col min="2" max="2" width="45.28515625" style="3" customWidth="1"/>
    <col min="3" max="3" width="11" customWidth="1"/>
    <col min="4" max="4" width="15.7109375" customWidth="1"/>
    <col min="5" max="5" width="13.42578125" customWidth="1"/>
    <col min="6" max="6" width="8.85546875" customWidth="1"/>
    <col min="7" max="7" width="15.140625" customWidth="1"/>
    <col min="10" max="10" width="7.42578125" customWidth="1"/>
    <col min="13" max="13" width="15" customWidth="1"/>
    <col min="15" max="15" width="16.42578125" customWidth="1"/>
    <col min="16" max="16" width="16.28515625" customWidth="1"/>
    <col min="17" max="17" width="11.42578125" customWidth="1"/>
    <col min="18" max="18" width="16.140625" customWidth="1"/>
    <col min="19" max="19" width="17.42578125" customWidth="1"/>
    <col min="20" max="20" width="19.140625" customWidth="1"/>
    <col min="21" max="21" width="30.42578125" style="3" customWidth="1"/>
  </cols>
  <sheetData>
    <row r="1" spans="1:21" ht="21.75" customHeight="1">
      <c r="A1" s="16" t="s">
        <v>40</v>
      </c>
      <c r="B1" s="2" t="s">
        <v>43</v>
      </c>
      <c r="C1" s="1" t="s">
        <v>8</v>
      </c>
      <c r="D1" s="1" t="s">
        <v>6</v>
      </c>
      <c r="E1" s="1" t="s">
        <v>7</v>
      </c>
      <c r="F1" s="1" t="s">
        <v>9</v>
      </c>
      <c r="G1" s="1" t="s">
        <v>6</v>
      </c>
      <c r="H1" s="1" t="s">
        <v>7</v>
      </c>
      <c r="I1" s="1" t="s">
        <v>10</v>
      </c>
      <c r="J1" s="1" t="s">
        <v>6</v>
      </c>
      <c r="K1" s="1" t="s">
        <v>7</v>
      </c>
      <c r="L1" s="1" t="s">
        <v>11</v>
      </c>
      <c r="M1" s="1" t="s">
        <v>6</v>
      </c>
      <c r="N1" s="1" t="s">
        <v>7</v>
      </c>
      <c r="O1" s="1" t="s">
        <v>12</v>
      </c>
      <c r="P1" s="1" t="s">
        <v>6</v>
      </c>
      <c r="Q1" s="1" t="s">
        <v>7</v>
      </c>
      <c r="R1" s="1" t="s">
        <v>13</v>
      </c>
      <c r="S1" s="1" t="s">
        <v>6</v>
      </c>
      <c r="T1" s="1" t="s">
        <v>7</v>
      </c>
      <c r="U1" s="2" t="s">
        <v>120</v>
      </c>
    </row>
    <row r="2" spans="1:21" ht="60" customHeight="1">
      <c r="A2" s="4" t="s">
        <v>30</v>
      </c>
      <c r="B2" s="3" t="s">
        <v>93</v>
      </c>
      <c r="C2" t="s">
        <v>16</v>
      </c>
      <c r="D2" t="str">
        <f>IFERROR(VLOOKUP(C2,продукты!$A:$B,2,FALSE)," ")</f>
        <v>л.</v>
      </c>
      <c r="E2">
        <v>1.5</v>
      </c>
      <c r="F2" t="s">
        <v>19</v>
      </c>
      <c r="G2" t="str">
        <f>IFERROR(VLOOKUP(F2,продукты!$A:$B,2,FALSE)," ")</f>
        <v>кг</v>
      </c>
      <c r="H2">
        <v>0.5</v>
      </c>
      <c r="I2" t="s">
        <v>17</v>
      </c>
      <c r="J2" t="str">
        <f>IFERROR(VLOOKUP(I2,продукты!$A:$B,2,FALSE)," ")</f>
        <v>ст. л.</v>
      </c>
      <c r="K2">
        <v>1</v>
      </c>
      <c r="L2" t="s">
        <v>29</v>
      </c>
      <c r="M2" t="str">
        <f>IFERROR(VLOOKUP(L2,продукты!$A:$B,2,FALSE)," ")</f>
        <v>бан. (по 400г)</v>
      </c>
      <c r="N2">
        <v>2</v>
      </c>
      <c r="O2" s="4"/>
      <c r="S2" t="str">
        <f>IFERROR(VLOOKUP(R2,продукты!$A:$B,2,FALSE)," ")</f>
        <v xml:space="preserve"> </v>
      </c>
      <c r="U2" s="3" t="str">
        <f>CONCATENATE(C2," ",E2," ",D2,IF(F2&lt;&gt;"",";  ",""),F2," ",H2," ",G2,IF(I2&lt;&gt;"",";  ",""),I2," ",K2," ",J2,IF(L2&lt;&gt;"",";  ",""),L2," ",N2," ",M2,IF(O2&lt;&gt;"",";  ",""),O2," ",Q2," ",P2,IF(R2&lt;&gt;"",";  ",""),R2," ",T2," ",S2)</f>
        <v xml:space="preserve">вода 1,5 л.;  гречка 0,5 кг;  соль 1 ст. л.;  тушенка 2 бан. (по 400г)     </v>
      </c>
    </row>
    <row r="3" spans="1:21" ht="210">
      <c r="A3" s="4" t="s">
        <v>61</v>
      </c>
      <c r="B3" s="3" t="s">
        <v>149</v>
      </c>
      <c r="C3" t="s">
        <v>62</v>
      </c>
      <c r="D3" t="str">
        <f>IFERROR(VLOOKUP(C3,продукты!A:B,2,FALSE)," ")</f>
        <v>кг</v>
      </c>
      <c r="E3">
        <v>0.5</v>
      </c>
      <c r="F3" t="s">
        <v>63</v>
      </c>
      <c r="G3" t="str">
        <f>IFERROR(VLOOKUP(F3,продукты!$A:$B,2,FALSE)," ")</f>
        <v>литр</v>
      </c>
      <c r="H3">
        <v>1</v>
      </c>
      <c r="I3" t="s">
        <v>64</v>
      </c>
      <c r="J3" t="str">
        <f>IFERROR(VLOOKUP(I3,продукты!$A:$B,2,FALSE)," ")</f>
        <v>ст. л.</v>
      </c>
      <c r="K3">
        <v>4</v>
      </c>
      <c r="L3" t="s">
        <v>65</v>
      </c>
      <c r="M3" t="str">
        <f>IFERROR(VLOOKUP(L3,продукты!$A:$B,2,FALSE)," ")</f>
        <v>кг</v>
      </c>
      <c r="N3">
        <v>0.2</v>
      </c>
      <c r="O3" t="s">
        <v>66</v>
      </c>
      <c r="P3" t="str">
        <f>IFERROR(VLOOKUP(O3,продукты!$A:$B,2,FALSE)," ")</f>
        <v>пач. (по 200г)</v>
      </c>
      <c r="Q3">
        <v>0.2</v>
      </c>
      <c r="R3" t="s">
        <v>17</v>
      </c>
      <c r="S3" t="str">
        <f>IFERROR(VLOOKUP(R3,продукты!$A:$B,2,FALSE)," ")</f>
        <v>ст. л.</v>
      </c>
      <c r="T3">
        <v>1</v>
      </c>
      <c r="U3" s="3" t="str">
        <f>CONCATENATE(C3," ",E3," ",D3,IF(F3&lt;&gt;"",";  ",""),F3," ",H3," ",G3,IF(I3&lt;&gt;"",";  ",""),I3," ",K3," ",J3,IF(L3&lt;&gt;"",";  ",""),L3," ",N3," ",M3,IF(O3&lt;&gt;"",";  ",""),O3," ",Q3," ",P3,IF(R3&lt;&gt;"",";  ",""),R3," ",T3," ",S3)</f>
        <v>пшено 0,5 кг;  молоко 1 литр;  сахар 4 ст. л.;  изюм 0,2 кг;  масло 0,2 пач. (по 200г);  соль 1 ст. л.</v>
      </c>
    </row>
    <row r="4" spans="1:21" ht="120">
      <c r="A4" s="4" t="s">
        <v>67</v>
      </c>
      <c r="B4" s="3" t="s">
        <v>68</v>
      </c>
      <c r="C4" t="s">
        <v>16</v>
      </c>
      <c r="D4" t="str">
        <f>IFERROR(VLOOKUP(C4,продукты!A:B,2,FALSE)," ")</f>
        <v>л.</v>
      </c>
      <c r="E4">
        <v>3</v>
      </c>
      <c r="F4" t="s">
        <v>99</v>
      </c>
      <c r="G4" t="str">
        <f>IFERROR(VLOOKUP(F4,продукты!$A:$B,2,FALSE)," ")</f>
        <v>шт</v>
      </c>
      <c r="H4">
        <v>3</v>
      </c>
      <c r="I4" t="s">
        <v>69</v>
      </c>
      <c r="J4" t="str">
        <f>IFERROR(VLOOKUP(I4,продукты!$A:$B,2,FALSE)," ")</f>
        <v>кг</v>
      </c>
      <c r="K4">
        <v>1</v>
      </c>
      <c r="L4" t="s">
        <v>115</v>
      </c>
      <c r="M4" t="str">
        <f>IFERROR(VLOOKUP(L4,продукты!$A:$B,2,FALSE)," ")</f>
        <v>кг</v>
      </c>
      <c r="N4">
        <v>0.5</v>
      </c>
      <c r="O4" t="s">
        <v>17</v>
      </c>
      <c r="P4" t="str">
        <f>IFERROR(VLOOKUP(O4,продукты!$A:$B,2,FALSE)," ")</f>
        <v>ст. л.</v>
      </c>
      <c r="Q4">
        <v>1</v>
      </c>
      <c r="R4" t="s">
        <v>70</v>
      </c>
      <c r="S4" t="str">
        <f>IFERROR(VLOOKUP(R4,продукты!$A:$B,2,FALSE)," ")</f>
        <v>шт</v>
      </c>
      <c r="T4">
        <v>2</v>
      </c>
      <c r="U4" s="3" t="str">
        <f>CONCATENATE(C4," ",E4," ",D4,IF(F4&lt;&gt;"",";  ",""),F4," ",H4," ",G4,IF(I4&lt;&gt;"",";  ",""),I4," ",K4," ",J4,IF(L4&lt;&gt;"",";  ",""),L4," ",N4," ",M4,IF(O4&lt;&gt;"",";  ",""),O4," ",Q4," ",P4,IF(R4&lt;&gt;"",";  ",""),R4," ",T4," ",S4)</f>
        <v>вода 3 л.;  бул. кубики 3 шт;  картофель 1 кг;  лук репчатый 0,5 кг;  соль 1 ст. л.;  л. лист 2 шт</v>
      </c>
    </row>
    <row r="5" spans="1:21" ht="75">
      <c r="A5" s="8" t="s">
        <v>71</v>
      </c>
      <c r="B5" s="3" t="s">
        <v>158</v>
      </c>
      <c r="C5" t="s">
        <v>16</v>
      </c>
      <c r="D5" t="str">
        <f>IFERROR(VLOOKUP(C5,продукты!A:B,2,FALSE)," ")</f>
        <v>л.</v>
      </c>
      <c r="E5">
        <v>4</v>
      </c>
      <c r="F5" t="s">
        <v>29</v>
      </c>
      <c r="G5" t="str">
        <f>IFERROR(VLOOKUP(F5,продукты!$A:$B,2,FALSE)," ")</f>
        <v>бан. (по 400г)</v>
      </c>
      <c r="H5">
        <v>2</v>
      </c>
      <c r="I5" t="s">
        <v>69</v>
      </c>
      <c r="J5" t="str">
        <f>IFERROR(VLOOKUP(I5,продукты!$A:$B,2,FALSE)," ")</f>
        <v>кг</v>
      </c>
      <c r="K5">
        <v>2</v>
      </c>
      <c r="L5" t="s">
        <v>73</v>
      </c>
      <c r="M5" t="str">
        <f>IFERROR(VLOOKUP(L5,продукты!$A:$B,2,FALSE)," ")</f>
        <v>шт</v>
      </c>
      <c r="N5">
        <v>3</v>
      </c>
      <c r="O5" t="s">
        <v>115</v>
      </c>
      <c r="P5" t="str">
        <f>IFERROR(VLOOKUP(O5,продукты!$A:$B,2,FALSE)," ")</f>
        <v>кг</v>
      </c>
      <c r="Q5">
        <v>0.5</v>
      </c>
      <c r="R5" t="s">
        <v>74</v>
      </c>
      <c r="S5" t="str">
        <f>IFERROR(VLOOKUP(R5,продукты!$A:$B,2,FALSE)," ")</f>
        <v>кг</v>
      </c>
      <c r="T5">
        <v>0.5</v>
      </c>
      <c r="U5" s="3" t="str">
        <f>CONCATENATE(C5," ",E5," ",D5,IF(F5&lt;&gt;"",";  ",""),F5," ",H5," ",G5,IF(I5&lt;&gt;"",";  ",""),I5," ",K5," ",J5,IF(L5&lt;&gt;"",";  ",""),L5," ",N5," ",M5,IF(O5&lt;&gt;"",";  ",""),O5," ",Q5," ",P5,IF(R5&lt;&gt;"",";  ",""),R5," ",T5," ",S5)</f>
        <v>вода 4 л.;  тушенка 2 бан. (по 400г);  картофель 2 кг;  морковь 3 шт;  лук репчатый 0,5 кг;  капуста 0,5 кг</v>
      </c>
    </row>
    <row r="6" spans="1:21" ht="165">
      <c r="A6" s="4" t="s">
        <v>75</v>
      </c>
      <c r="B6" s="3" t="s">
        <v>150</v>
      </c>
      <c r="C6" t="s">
        <v>16</v>
      </c>
      <c r="D6" t="str">
        <f>IFERROR(VLOOKUP(C6,продукты!A:B,2,FALSE)," ")</f>
        <v>л.</v>
      </c>
      <c r="E6">
        <v>5</v>
      </c>
      <c r="F6" t="s">
        <v>22</v>
      </c>
      <c r="G6" t="str">
        <f>IFERROR(VLOOKUP(F6,продукты!$A:$B,2,FALSE)," ")</f>
        <v>кг</v>
      </c>
      <c r="H6">
        <v>0.3</v>
      </c>
      <c r="I6" t="s">
        <v>66</v>
      </c>
      <c r="J6" t="str">
        <f>IFERROR(VLOOKUP(I6,продукты!$A:$B,2,FALSE)," ")</f>
        <v>пач. (по 200г)</v>
      </c>
      <c r="K6">
        <v>0.1</v>
      </c>
      <c r="L6" t="s">
        <v>99</v>
      </c>
      <c r="M6" t="s">
        <v>92</v>
      </c>
      <c r="N6">
        <v>3</v>
      </c>
      <c r="S6" t="str">
        <f>IFERROR(VLOOKUP(R6,продукты!P:Q,2,FALSE)," ")</f>
        <v xml:space="preserve"> </v>
      </c>
      <c r="U6" s="3" t="str">
        <f t="shared" ref="U6:U40" si="0">CONCATENATE(C6," ",E6," ",D6,IF(F6&lt;&gt;"",";  ",""),F6," ",H6," ",G6,IF(I6&lt;&gt;"",";  ",""),I6," ",K6," ",J6,IF(L6&lt;&gt;"",";  ",""),L6," ",N6," ",M6,IF(O6&lt;&gt;"",";  ",""),O6," ",Q6," ",P6,IF(R6&lt;&gt;"",";  ",""),R6," ",T6," ",S6)</f>
        <v xml:space="preserve">вода 5 л.;  вермишель 0,3 кг;  масло 0,1 пач. (по 200г);  бул. кубики 3 шт     </v>
      </c>
    </row>
    <row r="7" spans="1:21" ht="150">
      <c r="A7" s="4" t="s">
        <v>76</v>
      </c>
      <c r="B7" s="3" t="s">
        <v>151</v>
      </c>
      <c r="C7" t="s">
        <v>77</v>
      </c>
      <c r="D7" t="s">
        <v>143</v>
      </c>
      <c r="E7">
        <v>6</v>
      </c>
      <c r="F7" t="s">
        <v>78</v>
      </c>
      <c r="G7" t="s">
        <v>143</v>
      </c>
      <c r="H7">
        <v>6</v>
      </c>
      <c r="I7" t="s">
        <v>79</v>
      </c>
      <c r="J7" t="str">
        <f>IFERROR(VLOOKUP(I7,продукты!$A:$B,2,FALSE)," ")</f>
        <v>стакан (по 200г)</v>
      </c>
      <c r="K7">
        <v>6</v>
      </c>
      <c r="L7" t="s">
        <v>64</v>
      </c>
      <c r="M7" t="s">
        <v>28</v>
      </c>
      <c r="N7">
        <v>1</v>
      </c>
      <c r="O7" t="s">
        <v>16</v>
      </c>
      <c r="P7" t="s">
        <v>27</v>
      </c>
      <c r="Q7">
        <v>5</v>
      </c>
      <c r="S7" t="str">
        <f>IFERROR(VLOOKUP(R7,продукты!P:Q,2,FALSE)," ")</f>
        <v xml:space="preserve"> </v>
      </c>
      <c r="U7" s="3" t="str">
        <f t="shared" si="0"/>
        <v xml:space="preserve">малина 6 стакан (по 200г);  черника 6 стакан (по 200г);  земляника 6 стакан (по 200г);  сахар 1 кг;  вода 5 литр   </v>
      </c>
    </row>
    <row r="8" spans="1:21" ht="195">
      <c r="A8" s="4" t="s">
        <v>61</v>
      </c>
      <c r="B8" s="3" t="s">
        <v>156</v>
      </c>
      <c r="C8" t="s">
        <v>16</v>
      </c>
      <c r="D8" t="s">
        <v>27</v>
      </c>
      <c r="E8">
        <v>5</v>
      </c>
      <c r="F8" t="s">
        <v>62</v>
      </c>
      <c r="G8" t="s">
        <v>143</v>
      </c>
      <c r="H8">
        <v>3</v>
      </c>
      <c r="I8" t="s">
        <v>63</v>
      </c>
      <c r="J8" t="str">
        <f>IFERROR(VLOOKUP(I8,продукты!$A:$B,2,FALSE)," ")</f>
        <v>литр</v>
      </c>
      <c r="K8">
        <v>1</v>
      </c>
      <c r="L8" t="s">
        <v>64</v>
      </c>
      <c r="M8" t="s">
        <v>26</v>
      </c>
      <c r="N8">
        <v>6</v>
      </c>
      <c r="O8" t="s">
        <v>65</v>
      </c>
      <c r="P8" t="s">
        <v>143</v>
      </c>
      <c r="Q8">
        <v>1</v>
      </c>
      <c r="R8" t="s">
        <v>66</v>
      </c>
      <c r="S8" t="s">
        <v>26</v>
      </c>
      <c r="T8">
        <v>4</v>
      </c>
      <c r="U8" s="3" t="str">
        <f t="shared" si="0"/>
        <v>вода 5 литр;  пшено 3 стакан (по 200г);  молоко 1 литр;  сахар 6 ст. л.;  изюм 1 стакан (по 200г);  масло 4 ст. л.</v>
      </c>
    </row>
    <row r="9" spans="1:21" ht="75">
      <c r="A9" s="4" t="s">
        <v>188</v>
      </c>
      <c r="B9" s="3" t="s">
        <v>152</v>
      </c>
      <c r="C9" t="s">
        <v>63</v>
      </c>
      <c r="D9" t="str">
        <f>IFERROR(VLOOKUP(C9,продукты!A:B,2,FALSE)," ")</f>
        <v>литр</v>
      </c>
      <c r="E9">
        <v>4</v>
      </c>
      <c r="F9" t="s">
        <v>80</v>
      </c>
      <c r="G9" t="str">
        <f>IFERROR(VLOOKUP(F9,продукты!$A:$B,2,FALSE)," ")</f>
        <v>ст. л.</v>
      </c>
      <c r="H9">
        <v>4</v>
      </c>
      <c r="J9" t="str">
        <f>IFERROR(VLOOKUP(I9,продукты!$A:$B,2,FALSE)," ")</f>
        <v xml:space="preserve"> </v>
      </c>
      <c r="M9" t="str">
        <f>IFERROR(VLOOKUP(L9,продукты!J:K,2,FALSE)," ")</f>
        <v xml:space="preserve"> </v>
      </c>
      <c r="P9" t="str">
        <f>IFERROR(VLOOKUP(O9,продукты!M:N,2,FALSE)," ")</f>
        <v xml:space="preserve"> </v>
      </c>
      <c r="S9" t="str">
        <f>IFERROR(VLOOKUP(R9,продукты!P:Q,2,FALSE)," ")</f>
        <v xml:space="preserve"> </v>
      </c>
      <c r="U9" s="3" t="str">
        <f t="shared" si="0"/>
        <v xml:space="preserve">молоко 4 литр;  мед 4 ст. л.            </v>
      </c>
    </row>
    <row r="10" spans="1:21" ht="90">
      <c r="A10" s="4" t="s">
        <v>82</v>
      </c>
      <c r="B10" s="3" t="s">
        <v>157</v>
      </c>
      <c r="C10" t="s">
        <v>74</v>
      </c>
      <c r="D10" t="str">
        <f>IFERROR(VLOOKUP(C10,продукты!A:B,2,FALSE)," ")</f>
        <v>кг</v>
      </c>
      <c r="E10">
        <v>0.3</v>
      </c>
      <c r="F10" t="s">
        <v>73</v>
      </c>
      <c r="G10" t="str">
        <f>IFERROR(VLOOKUP(F10,продукты!$A:$B,2,FALSE)," ")</f>
        <v>шт</v>
      </c>
      <c r="H10">
        <v>3</v>
      </c>
      <c r="I10" t="s">
        <v>83</v>
      </c>
      <c r="J10" t="str">
        <f>IFERROR(VLOOKUP(I10,продукты!$A:$B,2,FALSE)," ")</f>
        <v>кг</v>
      </c>
      <c r="K10">
        <v>0.1</v>
      </c>
      <c r="L10" t="s">
        <v>84</v>
      </c>
      <c r="M10" t="str">
        <f>IFERROR(VLOOKUP(L10,продукты!$A:$B,2,FALSE)," ")</f>
        <v>пач. (по 150г)</v>
      </c>
      <c r="N10">
        <v>0.2</v>
      </c>
      <c r="O10" t="s">
        <v>116</v>
      </c>
      <c r="P10" t="str">
        <f>IFERROR(VLOOKUP(O10,продукты!$A:$B,2,FALSE)," ")</f>
        <v>перышко</v>
      </c>
      <c r="Q10">
        <v>3</v>
      </c>
      <c r="R10" t="s">
        <v>100</v>
      </c>
      <c r="S10" t="str">
        <f>IFERROR(VLOOKUP(R10,продукты!$A:$B,2,FALSE)," ")</f>
        <v>5 горошин</v>
      </c>
      <c r="U10" s="3" t="str">
        <f t="shared" si="0"/>
        <v>капуста 0,3 кг;  морковь 3 шт;  сыр 0,1 кг;  майонез 0,2 пач. (по 150г);  лук зеленый 3 перышко;  перец горошек  5 горошин</v>
      </c>
    </row>
    <row r="11" spans="1:21" ht="105">
      <c r="A11" s="4" t="s">
        <v>87</v>
      </c>
      <c r="B11" s="3" t="s">
        <v>155</v>
      </c>
      <c r="C11" t="s">
        <v>18</v>
      </c>
      <c r="D11" t="str">
        <f>IFERROR(VLOOKUP(C11,продукты!A:B,2,FALSE)," ")</f>
        <v>бух.</v>
      </c>
      <c r="E11">
        <v>1</v>
      </c>
      <c r="F11" t="s">
        <v>83</v>
      </c>
      <c r="G11" t="str">
        <f>IFERROR(VLOOKUP(F11,продукты!$A:$B,2,FALSE)," ")</f>
        <v>кг</v>
      </c>
      <c r="H11">
        <v>0.2</v>
      </c>
      <c r="I11" t="s">
        <v>85</v>
      </c>
      <c r="J11" t="s">
        <v>28</v>
      </c>
      <c r="K11">
        <v>0.2</v>
      </c>
      <c r="L11" t="s">
        <v>88</v>
      </c>
      <c r="M11" t="s">
        <v>28</v>
      </c>
      <c r="N11">
        <v>0.1</v>
      </c>
      <c r="O11" t="s">
        <v>17</v>
      </c>
      <c r="P11" t="s">
        <v>26</v>
      </c>
      <c r="Q11" t="s">
        <v>153</v>
      </c>
      <c r="R11" t="s">
        <v>66</v>
      </c>
      <c r="S11" t="s">
        <v>144</v>
      </c>
      <c r="T11">
        <v>1</v>
      </c>
      <c r="U11" s="3" t="str">
        <f t="shared" si="0"/>
        <v>хлеб 1 бух.;  сыр 0,2 кг;  помидор 0,2 кг;  ветчина 0,1 кг;  соль по вкусу ст. л.;  масло 1 пачка (по 200г)</v>
      </c>
    </row>
    <row r="12" spans="1:21" ht="180">
      <c r="A12" s="4" t="s">
        <v>89</v>
      </c>
      <c r="B12" s="3" t="s">
        <v>154</v>
      </c>
      <c r="C12" t="s">
        <v>69</v>
      </c>
      <c r="D12" t="str">
        <f>IFERROR(VLOOKUP(C12,продукты!A:B,2,FALSE)," ")</f>
        <v>кг</v>
      </c>
      <c r="E12">
        <v>8</v>
      </c>
      <c r="F12" t="s">
        <v>90</v>
      </c>
      <c r="G12" t="str">
        <f>IFERROR(VLOOKUP(F12,продукты!$A:$B,2,FALSE)," ")</f>
        <v>шт</v>
      </c>
      <c r="H12">
        <v>1</v>
      </c>
      <c r="I12" t="s">
        <v>83</v>
      </c>
      <c r="J12" t="str">
        <f>IFERROR(VLOOKUP(I12,продукты!$A:$B,2,FALSE)," ")</f>
        <v>кг</v>
      </c>
      <c r="K12">
        <v>0.04</v>
      </c>
      <c r="L12" t="s">
        <v>91</v>
      </c>
      <c r="M12" t="s">
        <v>145</v>
      </c>
      <c r="N12">
        <v>1</v>
      </c>
      <c r="O12" t="s">
        <v>66</v>
      </c>
      <c r="P12" t="s">
        <v>144</v>
      </c>
      <c r="Q12">
        <v>0.2</v>
      </c>
      <c r="R12" t="s">
        <v>100</v>
      </c>
      <c r="S12" t="s">
        <v>101</v>
      </c>
      <c r="T12">
        <v>1</v>
      </c>
      <c r="U12" s="3" t="str">
        <f t="shared" si="0"/>
        <v>картофель 8 кг;  курица 1 шт;  сыр 0,04 кг;  сметана 1 1б (по 200г);  масло 0,2 пачка (по 200г);  перец горошек 1 5 горошин</v>
      </c>
    </row>
    <row r="13" spans="1:21" ht="30">
      <c r="A13" s="4" t="s">
        <v>94</v>
      </c>
      <c r="B13" s="3" t="s">
        <v>96</v>
      </c>
      <c r="C13" t="s">
        <v>18</v>
      </c>
      <c r="D13" t="str">
        <f>IFERROR(VLOOKUP(C13,продукты!A:B,2,FALSE)," ")</f>
        <v>бух.</v>
      </c>
      <c r="E13">
        <v>0.5</v>
      </c>
      <c r="F13" t="s">
        <v>98</v>
      </c>
      <c r="G13" t="str">
        <f>IFERROR(VLOOKUP(F13,продукты!$A:$B,2,FALSE)," ")</f>
        <v>батон (по 300г)</v>
      </c>
      <c r="H13">
        <v>1</v>
      </c>
      <c r="J13" t="str">
        <f>IFERROR(VLOOKUP(I13,продукты!$A:$B,2,FALSE)," ")</f>
        <v xml:space="preserve"> </v>
      </c>
      <c r="M13" t="str">
        <f>IFERROR(VLOOKUP(L13,продукты!J:K,2,FALSE)," ")</f>
        <v xml:space="preserve"> </v>
      </c>
      <c r="P13" t="str">
        <f>IFERROR(VLOOKUP(O13,продукты!M:N,2,FALSE)," ")</f>
        <v xml:space="preserve"> </v>
      </c>
      <c r="S13" t="str">
        <f>IFERROR(VLOOKUP(R13,продукты!P:Q,2,FALSE)," ")</f>
        <v xml:space="preserve"> </v>
      </c>
      <c r="U13" s="3" t="str">
        <f t="shared" si="0"/>
        <v xml:space="preserve">хлеб 0,5 бух.;  колбаса копч 1 батон (по 300г)            </v>
      </c>
    </row>
    <row r="14" spans="1:21">
      <c r="A14" s="4" t="s">
        <v>95</v>
      </c>
      <c r="B14" s="3" t="s">
        <v>97</v>
      </c>
      <c r="C14" t="s">
        <v>18</v>
      </c>
      <c r="D14" t="str">
        <f>IFERROR(VLOOKUP(C14,продукты!A:B,2,FALSE)," ")</f>
        <v>бух.</v>
      </c>
      <c r="E14">
        <v>0.5</v>
      </c>
      <c r="F14" t="s">
        <v>83</v>
      </c>
      <c r="G14" t="str">
        <f>IFERROR(VLOOKUP(F14,продукты!$A:$B,2,FALSE)," ")</f>
        <v>кг</v>
      </c>
      <c r="H14">
        <v>0.5</v>
      </c>
      <c r="J14" t="str">
        <f>IFERROR(VLOOKUP(I14,продукты!$A:$B,2,FALSE)," ")</f>
        <v xml:space="preserve"> </v>
      </c>
      <c r="M14" t="str">
        <f>IFERROR(VLOOKUP(L14,продукты!J:K,2,FALSE)," ")</f>
        <v xml:space="preserve"> </v>
      </c>
      <c r="P14" t="str">
        <f>IFERROR(VLOOKUP(O14,продукты!M:N,2,FALSE)," ")</f>
        <v xml:space="preserve"> </v>
      </c>
      <c r="S14" t="str">
        <f>IFERROR(VLOOKUP(R14,продукты!P:Q,2,FALSE)," ")</f>
        <v xml:space="preserve"> </v>
      </c>
      <c r="U14" s="3" t="str">
        <f t="shared" si="0"/>
        <v xml:space="preserve">хлеб 0,5 бух.;  сыр 0,5 кг            </v>
      </c>
    </row>
    <row r="15" spans="1:21" ht="30">
      <c r="A15" s="4" t="s">
        <v>106</v>
      </c>
      <c r="B15" s="3" t="s">
        <v>108</v>
      </c>
      <c r="C15" t="s">
        <v>16</v>
      </c>
      <c r="D15" t="str">
        <f>IFERROR(VLOOKUP(C15,продукты!A:B,2,FALSE)," ")</f>
        <v>л.</v>
      </c>
      <c r="E15">
        <v>5</v>
      </c>
      <c r="F15" t="s">
        <v>110</v>
      </c>
      <c r="G15" t="str">
        <f>IFERROR(VLOOKUP(F15,продукты!$A:$B,2,FALSE)," ")</f>
        <v>уп. (25 шт)</v>
      </c>
      <c r="H15">
        <v>0.2</v>
      </c>
      <c r="J15" t="str">
        <f>IFERROR(VLOOKUP(I15,продукты!$A:$B,2,FALSE)," ")</f>
        <v xml:space="preserve"> </v>
      </c>
      <c r="M15" t="str">
        <f>IFERROR(VLOOKUP(L15,продукты!J:K,2,FALSE)," ")</f>
        <v xml:space="preserve"> </v>
      </c>
      <c r="P15" t="str">
        <f>IFERROR(VLOOKUP(O15,продукты!M:N,2,FALSE)," ")</f>
        <v xml:space="preserve"> </v>
      </c>
      <c r="S15" t="str">
        <f>IFERROR(VLOOKUP(R15,продукты!P:Q,2,FALSE)," ")</f>
        <v xml:space="preserve"> </v>
      </c>
      <c r="U15" s="3" t="str">
        <f t="shared" si="0"/>
        <v xml:space="preserve">вода 5 л.;  чай в пакетиках 0,2 уп. (25 шт)            </v>
      </c>
    </row>
    <row r="16" spans="1:21" ht="30">
      <c r="A16" s="4" t="s">
        <v>107</v>
      </c>
      <c r="B16" s="3" t="s">
        <v>109</v>
      </c>
      <c r="C16" t="s">
        <v>16</v>
      </c>
      <c r="D16" t="str">
        <f>IFERROR(VLOOKUP(C16,продукты!A:B,2,FALSE)," ")</f>
        <v>л.</v>
      </c>
      <c r="E16">
        <v>5</v>
      </c>
      <c r="F16" t="s">
        <v>107</v>
      </c>
      <c r="G16" t="str">
        <f>IFERROR(VLOOKUP(F16,продукты!$A:$B,2,FALSE)," ")</f>
        <v>пач. (по 100г)</v>
      </c>
      <c r="H16">
        <v>0.5</v>
      </c>
      <c r="J16" t="str">
        <f>IFERROR(VLOOKUP(I16,продукты!$A:$B,2,FALSE)," ")</f>
        <v xml:space="preserve"> </v>
      </c>
      <c r="M16" t="str">
        <f>IFERROR(VLOOKUP(L16,продукты!J:K,2,FALSE)," ")</f>
        <v xml:space="preserve"> </v>
      </c>
      <c r="P16" t="str">
        <f>IFERROR(VLOOKUP(O16,продукты!M:N,2,FALSE)," ")</f>
        <v xml:space="preserve"> </v>
      </c>
      <c r="S16" t="str">
        <f>IFERROR(VLOOKUP(R16,продукты!P:Q,2,FALSE)," ")</f>
        <v xml:space="preserve"> </v>
      </c>
      <c r="U16" s="3" t="str">
        <f t="shared" si="0"/>
        <v xml:space="preserve">вода 5 л.;  какао 0,5 пач. (по 100г)            </v>
      </c>
    </row>
    <row r="17" spans="1:21" ht="45">
      <c r="A17" s="4" t="s">
        <v>111</v>
      </c>
      <c r="B17" s="3" t="s">
        <v>112</v>
      </c>
      <c r="C17" t="s">
        <v>16</v>
      </c>
      <c r="D17" t="str">
        <f>IFERROR(VLOOKUP(C17,продукты!A:B,2,FALSE)," ")</f>
        <v>л.</v>
      </c>
      <c r="E17">
        <v>1.5</v>
      </c>
      <c r="F17" t="s">
        <v>21</v>
      </c>
      <c r="G17" t="str">
        <f>IFERROR(VLOOKUP(F17,продукты!$A:$B,2,FALSE)," ")</f>
        <v>кг</v>
      </c>
      <c r="H17">
        <v>0.5</v>
      </c>
      <c r="I17" t="s">
        <v>17</v>
      </c>
      <c r="J17" t="str">
        <f>IFERROR(VLOOKUP(I17,продукты!$A:$B,2,FALSE)," ")</f>
        <v>ст. л.</v>
      </c>
      <c r="K17">
        <v>1</v>
      </c>
      <c r="L17" t="s">
        <v>24</v>
      </c>
      <c r="M17" t="str">
        <f>IFERROR(VLOOKUP(L17,продукты!$A:$B,2,FALSE)," ")</f>
        <v>бан. (по 400г)</v>
      </c>
      <c r="N17">
        <v>0.5</v>
      </c>
      <c r="P17" t="str">
        <f>IFERROR(VLOOKUP(O17,продукты!M:N,2,FALSE)," ")</f>
        <v xml:space="preserve"> </v>
      </c>
      <c r="S17" t="str">
        <f>IFERROR(VLOOKUP(R17,продукты!P:Q,2,FALSE)," ")</f>
        <v xml:space="preserve"> </v>
      </c>
      <c r="U17" s="3" t="str">
        <f t="shared" si="0"/>
        <v xml:space="preserve">вода 1,5 л.;  рис 0,5 кг;  соль 1 ст. л.;  сгущенка 0,5 бан. (по 400г)      </v>
      </c>
    </row>
    <row r="18" spans="1:21">
      <c r="D18" t="str">
        <f>IFERROR(VLOOKUP(C18,продукты!A:B,2,FALSE)," ")</f>
        <v xml:space="preserve"> </v>
      </c>
      <c r="G18" t="str">
        <f>IFERROR(VLOOKUP(F18,продукты!D:E,2,FALSE)," ")</f>
        <v xml:space="preserve"> </v>
      </c>
      <c r="J18" t="str">
        <f>IFERROR(VLOOKUP(I18,продукты!$A:$B,2,FALSE)," ")</f>
        <v xml:space="preserve"> </v>
      </c>
      <c r="M18" t="str">
        <f>IFERROR(VLOOKUP(L18,продукты!J:K,2,FALSE)," ")</f>
        <v xml:space="preserve"> </v>
      </c>
      <c r="P18" t="str">
        <f>IFERROR(VLOOKUP(O18,продукты!M:N,2,FALSE)," ")</f>
        <v xml:space="preserve"> </v>
      </c>
      <c r="S18" t="str">
        <f>IFERROR(VLOOKUP(R18,продукты!P:Q,2,FALSE)," ")</f>
        <v xml:space="preserve"> </v>
      </c>
      <c r="U18" s="3" t="str">
        <f t="shared" si="0"/>
        <v xml:space="preserve">                  </v>
      </c>
    </row>
    <row r="19" spans="1:21">
      <c r="D19" t="str">
        <f>IFERROR(VLOOKUP(C19,продукты!A:B,2,FALSE)," ")</f>
        <v xml:space="preserve"> </v>
      </c>
      <c r="G19" t="str">
        <f>IFERROR(VLOOKUP(F19,продукты!D:E,2,FALSE)," ")</f>
        <v xml:space="preserve"> </v>
      </c>
      <c r="J19" t="str">
        <f>IFERROR(VLOOKUP(I19,продукты!$A:$B,2,FALSE)," ")</f>
        <v xml:space="preserve"> </v>
      </c>
      <c r="M19" t="str">
        <f>IFERROR(VLOOKUP(L19,продукты!J:K,2,FALSE)," ")</f>
        <v xml:space="preserve"> </v>
      </c>
      <c r="P19" t="str">
        <f>IFERROR(VLOOKUP(O19,продукты!M:N,2,FALSE)," ")</f>
        <v xml:space="preserve"> </v>
      </c>
      <c r="S19" t="str">
        <f>IFERROR(VLOOKUP(R19,продукты!P:Q,2,FALSE)," ")</f>
        <v xml:space="preserve"> </v>
      </c>
      <c r="U19" s="3" t="str">
        <f t="shared" si="0"/>
        <v xml:space="preserve">                  </v>
      </c>
    </row>
    <row r="20" spans="1:21">
      <c r="D20" t="str">
        <f>IFERROR(VLOOKUP(C20,продукты!A:B,2,FALSE)," ")</f>
        <v xml:space="preserve"> </v>
      </c>
      <c r="G20" t="str">
        <f>IFERROR(VLOOKUP(F20,продукты!D:E,2,FALSE)," ")</f>
        <v xml:space="preserve"> </v>
      </c>
      <c r="J20" t="str">
        <f>IFERROR(VLOOKUP(I20,продукты!$A:$B,2,FALSE)," ")</f>
        <v xml:space="preserve"> </v>
      </c>
      <c r="M20" t="str">
        <f>IFERROR(VLOOKUP(L20,продукты!J:K,2,FALSE)," ")</f>
        <v xml:space="preserve"> </v>
      </c>
      <c r="P20" t="str">
        <f>IFERROR(VLOOKUP(O20,продукты!M:N,2,FALSE)," ")</f>
        <v xml:space="preserve"> </v>
      </c>
      <c r="S20" t="str">
        <f>IFERROR(VLOOKUP(R20,продукты!P:Q,2,FALSE)," ")</f>
        <v xml:space="preserve"> </v>
      </c>
      <c r="U20" s="3" t="str">
        <f t="shared" si="0"/>
        <v xml:space="preserve">                  </v>
      </c>
    </row>
    <row r="21" spans="1:21">
      <c r="D21" t="str">
        <f>IFERROR(VLOOKUP(C21,продукты!A:B,2,FALSE)," ")</f>
        <v xml:space="preserve"> </v>
      </c>
      <c r="G21" t="str">
        <f>IFERROR(VLOOKUP(F21,продукты!D:E,2,FALSE)," ")</f>
        <v xml:space="preserve"> </v>
      </c>
      <c r="J21" t="str">
        <f>IFERROR(VLOOKUP(I21,продукты!$A:$B,2,FALSE)," ")</f>
        <v xml:space="preserve"> </v>
      </c>
      <c r="M21" t="str">
        <f>IFERROR(VLOOKUP(L21,продукты!J:K,2,FALSE)," ")</f>
        <v xml:space="preserve"> </v>
      </c>
      <c r="P21" t="str">
        <f>IFERROR(VLOOKUP(O21,продукты!M:N,2,FALSE)," ")</f>
        <v xml:space="preserve"> </v>
      </c>
      <c r="S21" t="str">
        <f>IFERROR(VLOOKUP(R21,продукты!P:Q,2,FALSE)," ")</f>
        <v xml:space="preserve"> </v>
      </c>
      <c r="U21" s="3" t="str">
        <f t="shared" si="0"/>
        <v xml:space="preserve">                  </v>
      </c>
    </row>
    <row r="22" spans="1:21">
      <c r="D22" t="str">
        <f>IFERROR(VLOOKUP(C22,продукты!A:B,2,FALSE)," ")</f>
        <v xml:space="preserve"> </v>
      </c>
      <c r="G22" t="str">
        <f>IFERROR(VLOOKUP(F22,продукты!D:E,2,FALSE)," ")</f>
        <v xml:space="preserve"> </v>
      </c>
      <c r="J22" t="str">
        <f>IFERROR(VLOOKUP(I22,продукты!$A:$B,2,FALSE)," ")</f>
        <v xml:space="preserve"> </v>
      </c>
      <c r="M22" t="str">
        <f>IFERROR(VLOOKUP(L22,продукты!J:K,2,FALSE)," ")</f>
        <v xml:space="preserve"> </v>
      </c>
      <c r="P22" t="str">
        <f>IFERROR(VLOOKUP(O22,продукты!M:N,2,FALSE)," ")</f>
        <v xml:space="preserve"> </v>
      </c>
      <c r="S22" t="str">
        <f>IFERROR(VLOOKUP(R22,продукты!P:Q,2,FALSE)," ")</f>
        <v xml:space="preserve"> </v>
      </c>
      <c r="U22" s="3" t="str">
        <f t="shared" si="0"/>
        <v xml:space="preserve">                  </v>
      </c>
    </row>
    <row r="23" spans="1:21">
      <c r="D23" t="str">
        <f>IFERROR(VLOOKUP(C23,продукты!A:B,2,FALSE)," ")</f>
        <v xml:space="preserve"> </v>
      </c>
      <c r="G23" t="str">
        <f>IFERROR(VLOOKUP(F23,продукты!D:E,2,FALSE)," ")</f>
        <v xml:space="preserve"> </v>
      </c>
      <c r="J23" t="str">
        <f>IFERROR(VLOOKUP(I23,продукты!$A:$B,2,FALSE)," ")</f>
        <v xml:space="preserve"> </v>
      </c>
      <c r="M23" t="str">
        <f>IFERROR(VLOOKUP(L23,продукты!J:K,2,FALSE)," ")</f>
        <v xml:space="preserve"> </v>
      </c>
      <c r="P23" t="str">
        <f>IFERROR(VLOOKUP(O23,продукты!M:N,2,FALSE)," ")</f>
        <v xml:space="preserve"> </v>
      </c>
      <c r="S23" t="str">
        <f>IFERROR(VLOOKUP(R23,продукты!P:Q,2,FALSE)," ")</f>
        <v xml:space="preserve"> </v>
      </c>
      <c r="U23" s="3" t="str">
        <f t="shared" si="0"/>
        <v xml:space="preserve">                  </v>
      </c>
    </row>
    <row r="24" spans="1:21">
      <c r="D24" t="str">
        <f>IFERROR(VLOOKUP(C24,продукты!A:B,2,FALSE)," ")</f>
        <v xml:space="preserve"> </v>
      </c>
      <c r="G24" t="str">
        <f>IFERROR(VLOOKUP(F24,продукты!D:E,2,FALSE)," ")</f>
        <v xml:space="preserve"> </v>
      </c>
      <c r="J24" t="str">
        <f>IFERROR(VLOOKUP(I24,продукты!$A:$B,2,FALSE)," ")</f>
        <v xml:space="preserve"> </v>
      </c>
      <c r="M24" t="str">
        <f>IFERROR(VLOOKUP(L24,продукты!J:K,2,FALSE)," ")</f>
        <v xml:space="preserve"> </v>
      </c>
      <c r="P24" t="str">
        <f>IFERROR(VLOOKUP(O24,продукты!M:N,2,FALSE)," ")</f>
        <v xml:space="preserve"> </v>
      </c>
      <c r="S24" t="str">
        <f>IFERROR(VLOOKUP(R24,продукты!P:Q,2,FALSE)," ")</f>
        <v xml:space="preserve"> </v>
      </c>
      <c r="U24" s="3" t="str">
        <f t="shared" si="0"/>
        <v xml:space="preserve">                  </v>
      </c>
    </row>
    <row r="25" spans="1:21">
      <c r="D25" t="str">
        <f>IFERROR(VLOOKUP(C25,продукты!A:B,2,FALSE)," ")</f>
        <v xml:space="preserve"> </v>
      </c>
      <c r="G25" t="str">
        <f>IFERROR(VLOOKUP(F25,продукты!D:E,2,FALSE)," ")</f>
        <v xml:space="preserve"> </v>
      </c>
      <c r="J25" t="str">
        <f>IFERROR(VLOOKUP(I25,продукты!G:H,2,FALSE)," ")</f>
        <v xml:space="preserve"> </v>
      </c>
      <c r="M25" t="str">
        <f>IFERROR(VLOOKUP(L25,продукты!J:K,2,FALSE)," ")</f>
        <v xml:space="preserve"> </v>
      </c>
      <c r="P25" t="str">
        <f>IFERROR(VLOOKUP(O25,продукты!M:N,2,FALSE)," ")</f>
        <v xml:space="preserve"> </v>
      </c>
      <c r="S25" t="str">
        <f>IFERROR(VLOOKUP(R25,продукты!P:Q,2,FALSE)," ")</f>
        <v xml:space="preserve"> </v>
      </c>
      <c r="U25" s="3" t="str">
        <f t="shared" si="0"/>
        <v xml:space="preserve">                  </v>
      </c>
    </row>
    <row r="26" spans="1:21">
      <c r="D26" t="str">
        <f>IFERROR(VLOOKUP(C26,продукты!A:B,2,FALSE)," ")</f>
        <v xml:space="preserve"> </v>
      </c>
      <c r="G26" t="str">
        <f>IFERROR(VLOOKUP(F26,продукты!D:E,2,FALSE)," ")</f>
        <v xml:space="preserve"> </v>
      </c>
      <c r="J26" t="str">
        <f>IFERROR(VLOOKUP(I26,продукты!G:H,2,FALSE)," ")</f>
        <v xml:space="preserve"> </v>
      </c>
      <c r="M26" t="str">
        <f>IFERROR(VLOOKUP(L26,продукты!J:K,2,FALSE)," ")</f>
        <v xml:space="preserve"> </v>
      </c>
      <c r="P26" t="str">
        <f>IFERROR(VLOOKUP(O26,продукты!M:N,2,FALSE)," ")</f>
        <v xml:space="preserve"> </v>
      </c>
      <c r="S26" t="str">
        <f>IFERROR(VLOOKUP(R26,продукты!P:Q,2,FALSE)," ")</f>
        <v xml:space="preserve"> </v>
      </c>
      <c r="U26" s="3" t="str">
        <f t="shared" si="0"/>
        <v xml:space="preserve">                  </v>
      </c>
    </row>
    <row r="27" spans="1:21">
      <c r="D27" t="str">
        <f>IFERROR(VLOOKUP(C27,продукты!A:B,2,FALSE)," ")</f>
        <v xml:space="preserve"> </v>
      </c>
      <c r="G27" t="str">
        <f>IFERROR(VLOOKUP(F27,продукты!D:E,2,FALSE)," ")</f>
        <v xml:space="preserve"> </v>
      </c>
      <c r="J27" t="str">
        <f>IFERROR(VLOOKUP(I27,продукты!G:H,2,FALSE)," ")</f>
        <v xml:space="preserve"> </v>
      </c>
      <c r="M27" t="str">
        <f>IFERROR(VLOOKUP(L27,продукты!J:K,2,FALSE)," ")</f>
        <v xml:space="preserve"> </v>
      </c>
      <c r="P27" t="str">
        <f>IFERROR(VLOOKUP(O27,продукты!M:N,2,FALSE)," ")</f>
        <v xml:space="preserve"> </v>
      </c>
      <c r="S27" t="str">
        <f>IFERROR(VLOOKUP(R27,продукты!P:Q,2,FALSE)," ")</f>
        <v xml:space="preserve"> </v>
      </c>
      <c r="U27" s="3" t="str">
        <f t="shared" si="0"/>
        <v xml:space="preserve">                  </v>
      </c>
    </row>
    <row r="28" spans="1:21">
      <c r="D28" t="str">
        <f>IFERROR(VLOOKUP(C28,продукты!A:B,2,FALSE)," ")</f>
        <v xml:space="preserve"> </v>
      </c>
      <c r="G28" t="str">
        <f>IFERROR(VLOOKUP(F28,продукты!D:E,2,FALSE)," ")</f>
        <v xml:space="preserve"> </v>
      </c>
      <c r="J28" t="str">
        <f>IFERROR(VLOOKUP(I28,продукты!G:H,2,FALSE)," ")</f>
        <v xml:space="preserve"> </v>
      </c>
      <c r="M28" t="str">
        <f>IFERROR(VLOOKUP(L28,продукты!J:K,2,FALSE)," ")</f>
        <v xml:space="preserve"> </v>
      </c>
      <c r="P28" t="str">
        <f>IFERROR(VLOOKUP(O28,продукты!M:N,2,FALSE)," ")</f>
        <v xml:space="preserve"> </v>
      </c>
      <c r="S28" t="str">
        <f>IFERROR(VLOOKUP(R28,продукты!P:Q,2,FALSE)," ")</f>
        <v xml:space="preserve"> </v>
      </c>
      <c r="U28" s="3" t="str">
        <f t="shared" si="0"/>
        <v xml:space="preserve">                  </v>
      </c>
    </row>
    <row r="29" spans="1:21">
      <c r="D29" t="str">
        <f>IFERROR(VLOOKUP(C29,продукты!A:B,2,FALSE)," ")</f>
        <v xml:space="preserve"> </v>
      </c>
      <c r="G29" t="str">
        <f>IFERROR(VLOOKUP(F29,продукты!D:E,2,FALSE)," ")</f>
        <v xml:space="preserve"> </v>
      </c>
      <c r="J29" t="str">
        <f>IFERROR(VLOOKUP(I29,продукты!G:H,2,FALSE)," ")</f>
        <v xml:space="preserve"> </v>
      </c>
      <c r="M29" t="str">
        <f>IFERROR(VLOOKUP(L29,продукты!J:K,2,FALSE)," ")</f>
        <v xml:space="preserve"> </v>
      </c>
      <c r="P29" t="str">
        <f>IFERROR(VLOOKUP(O29,продукты!M:N,2,FALSE)," ")</f>
        <v xml:space="preserve"> </v>
      </c>
      <c r="S29" t="str">
        <f>IFERROR(VLOOKUP(R29,продукты!P:Q,2,FALSE)," ")</f>
        <v xml:space="preserve"> </v>
      </c>
      <c r="U29" s="3" t="str">
        <f t="shared" si="0"/>
        <v xml:space="preserve">                  </v>
      </c>
    </row>
    <row r="30" spans="1:21">
      <c r="D30" t="str">
        <f>IFERROR(VLOOKUP(C30,продукты!A:B,2,FALSE)," ")</f>
        <v xml:space="preserve"> </v>
      </c>
      <c r="G30" t="str">
        <f>IFERROR(VLOOKUP(F30,продукты!D:E,2,FALSE)," ")</f>
        <v xml:space="preserve"> </v>
      </c>
      <c r="J30" t="str">
        <f>IFERROR(VLOOKUP(I30,продукты!G:H,2,FALSE)," ")</f>
        <v xml:space="preserve"> </v>
      </c>
      <c r="M30" t="str">
        <f>IFERROR(VLOOKUP(L30,продукты!J:K,2,FALSE)," ")</f>
        <v xml:space="preserve"> </v>
      </c>
      <c r="P30" t="str">
        <f>IFERROR(VLOOKUP(O30,продукты!M:N,2,FALSE)," ")</f>
        <v xml:space="preserve"> </v>
      </c>
      <c r="S30" t="str">
        <f>IFERROR(VLOOKUP(R30,продукты!P:Q,2,FALSE)," ")</f>
        <v xml:space="preserve"> </v>
      </c>
      <c r="U30" s="3" t="str">
        <f t="shared" si="0"/>
        <v xml:space="preserve">                  </v>
      </c>
    </row>
    <row r="31" spans="1:21">
      <c r="D31" t="str">
        <f>IFERROR(VLOOKUP(C31,продукты!A:B,2,FALSE)," ")</f>
        <v xml:space="preserve"> </v>
      </c>
      <c r="G31" t="str">
        <f>IFERROR(VLOOKUP(F31,продукты!D:E,2,FALSE)," ")</f>
        <v xml:space="preserve"> </v>
      </c>
      <c r="J31" t="str">
        <f>IFERROR(VLOOKUP(I31,продукты!G:H,2,FALSE)," ")</f>
        <v xml:space="preserve"> </v>
      </c>
      <c r="M31" t="str">
        <f>IFERROR(VLOOKUP(L31,продукты!J:K,2,FALSE)," ")</f>
        <v xml:space="preserve"> </v>
      </c>
      <c r="P31" t="str">
        <f>IFERROR(VLOOKUP(O31,продукты!M:N,2,FALSE)," ")</f>
        <v xml:space="preserve"> </v>
      </c>
      <c r="S31" t="str">
        <f>IFERROR(VLOOKUP(R31,продукты!P:Q,2,FALSE)," ")</f>
        <v xml:space="preserve"> </v>
      </c>
      <c r="U31" s="3" t="str">
        <f t="shared" si="0"/>
        <v xml:space="preserve">                  </v>
      </c>
    </row>
    <row r="32" spans="1:21">
      <c r="D32" t="str">
        <f>IFERROR(VLOOKUP(C32,продукты!A:B,2,FALSE)," ")</f>
        <v xml:space="preserve"> </v>
      </c>
      <c r="G32" t="str">
        <f>IFERROR(VLOOKUP(F32,продукты!D:E,2,FALSE)," ")</f>
        <v xml:space="preserve"> </v>
      </c>
      <c r="J32" t="str">
        <f>IFERROR(VLOOKUP(I32,продукты!G:H,2,FALSE)," ")</f>
        <v xml:space="preserve"> </v>
      </c>
      <c r="M32" t="str">
        <f>IFERROR(VLOOKUP(L32,продукты!J:K,2,FALSE)," ")</f>
        <v xml:space="preserve"> </v>
      </c>
      <c r="P32" t="str">
        <f>IFERROR(VLOOKUP(O32,продукты!M:N,2,FALSE)," ")</f>
        <v xml:space="preserve"> </v>
      </c>
      <c r="S32" t="str">
        <f>IFERROR(VLOOKUP(R32,продукты!P:Q,2,FALSE)," ")</f>
        <v xml:space="preserve"> </v>
      </c>
      <c r="U32" s="3" t="str">
        <f t="shared" si="0"/>
        <v xml:space="preserve">                  </v>
      </c>
    </row>
    <row r="33" spans="4:21">
      <c r="D33" t="str">
        <f>IFERROR(VLOOKUP(C33,продукты!A:B,2,FALSE)," ")</f>
        <v xml:space="preserve"> </v>
      </c>
      <c r="G33" t="str">
        <f>IFERROR(VLOOKUP(F33,продукты!D:E,2,FALSE)," ")</f>
        <v xml:space="preserve"> </v>
      </c>
      <c r="J33" t="str">
        <f>IFERROR(VLOOKUP(I33,продукты!G:H,2,FALSE)," ")</f>
        <v xml:space="preserve"> </v>
      </c>
      <c r="M33" t="str">
        <f>IFERROR(VLOOKUP(L33,продукты!J:K,2,FALSE)," ")</f>
        <v xml:space="preserve"> </v>
      </c>
      <c r="P33" t="str">
        <f>IFERROR(VLOOKUP(O33,продукты!M:N,2,FALSE)," ")</f>
        <v xml:space="preserve"> </v>
      </c>
      <c r="S33" t="str">
        <f>IFERROR(VLOOKUP(R33,продукты!P:Q,2,FALSE)," ")</f>
        <v xml:space="preserve"> </v>
      </c>
      <c r="U33" s="3" t="str">
        <f t="shared" si="0"/>
        <v xml:space="preserve">                  </v>
      </c>
    </row>
    <row r="34" spans="4:21">
      <c r="D34" t="str">
        <f>IFERROR(VLOOKUP(C34,продукты!A:B,2,FALSE)," ")</f>
        <v xml:space="preserve"> </v>
      </c>
      <c r="G34" t="str">
        <f>IFERROR(VLOOKUP(F34,продукты!D:E,2,FALSE)," ")</f>
        <v xml:space="preserve"> </v>
      </c>
      <c r="J34" t="str">
        <f>IFERROR(VLOOKUP(I34,продукты!G:H,2,FALSE)," ")</f>
        <v xml:space="preserve"> </v>
      </c>
      <c r="M34" t="str">
        <f>IFERROR(VLOOKUP(L34,продукты!J:K,2,FALSE)," ")</f>
        <v xml:space="preserve"> </v>
      </c>
      <c r="P34" t="str">
        <f>IFERROR(VLOOKUP(O34,продукты!M:N,2,FALSE)," ")</f>
        <v xml:space="preserve"> </v>
      </c>
      <c r="S34" t="str">
        <f>IFERROR(VLOOKUP(R34,продукты!P:Q,2,FALSE)," ")</f>
        <v xml:space="preserve"> </v>
      </c>
      <c r="U34" s="3" t="str">
        <f t="shared" si="0"/>
        <v xml:space="preserve">                  </v>
      </c>
    </row>
    <row r="35" spans="4:21">
      <c r="D35" t="str">
        <f>IFERROR(VLOOKUP(C35,продукты!A:B,2,FALSE)," ")</f>
        <v xml:space="preserve"> </v>
      </c>
      <c r="G35" t="str">
        <f>IFERROR(VLOOKUP(F35,продукты!D:E,2,FALSE)," ")</f>
        <v xml:space="preserve"> </v>
      </c>
      <c r="J35" t="str">
        <f>IFERROR(VLOOKUP(I35,продукты!G:H,2,FALSE)," ")</f>
        <v xml:space="preserve"> </v>
      </c>
      <c r="M35" t="str">
        <f>IFERROR(VLOOKUP(L35,продукты!J:K,2,FALSE)," ")</f>
        <v xml:space="preserve"> </v>
      </c>
      <c r="P35" t="str">
        <f>IFERROR(VLOOKUP(O35,продукты!M:N,2,FALSE)," ")</f>
        <v xml:space="preserve"> </v>
      </c>
      <c r="S35" t="str">
        <f>IFERROR(VLOOKUP(R35,продукты!P:Q,2,FALSE)," ")</f>
        <v xml:space="preserve"> </v>
      </c>
      <c r="U35" s="3" t="str">
        <f t="shared" si="0"/>
        <v xml:space="preserve">                  </v>
      </c>
    </row>
    <row r="36" spans="4:21">
      <c r="D36" t="str">
        <f>IFERROR(VLOOKUP(C36,продукты!A:B,2,FALSE)," ")</f>
        <v xml:space="preserve"> </v>
      </c>
      <c r="G36" t="str">
        <f>IFERROR(VLOOKUP(F36,продукты!D:E,2,FALSE)," ")</f>
        <v xml:space="preserve"> </v>
      </c>
      <c r="J36" t="str">
        <f>IFERROR(VLOOKUP(I36,продукты!G:H,2,FALSE)," ")</f>
        <v xml:space="preserve"> </v>
      </c>
      <c r="M36" t="str">
        <f>IFERROR(VLOOKUP(L36,продукты!J:K,2,FALSE)," ")</f>
        <v xml:space="preserve"> </v>
      </c>
      <c r="P36" t="str">
        <f>IFERROR(VLOOKUP(O36,продукты!M:N,2,FALSE)," ")</f>
        <v xml:space="preserve"> </v>
      </c>
      <c r="S36" t="str">
        <f>IFERROR(VLOOKUP(R36,продукты!P:Q,2,FALSE)," ")</f>
        <v xml:space="preserve"> </v>
      </c>
      <c r="U36" s="3" t="str">
        <f t="shared" si="0"/>
        <v xml:space="preserve">                  </v>
      </c>
    </row>
    <row r="37" spans="4:21">
      <c r="D37" t="str">
        <f>IFERROR(VLOOKUP(C37,продукты!A:B,2,FALSE)," ")</f>
        <v xml:space="preserve"> </v>
      </c>
      <c r="G37" t="str">
        <f>IFERROR(VLOOKUP(F37,продукты!D:E,2,FALSE)," ")</f>
        <v xml:space="preserve"> </v>
      </c>
      <c r="J37" t="str">
        <f>IFERROR(VLOOKUP(I37,продукты!G:H,2,FALSE)," ")</f>
        <v xml:space="preserve"> </v>
      </c>
      <c r="M37" t="str">
        <f>IFERROR(VLOOKUP(L37,продукты!J:K,2,FALSE)," ")</f>
        <v xml:space="preserve"> </v>
      </c>
      <c r="P37" t="str">
        <f>IFERROR(VLOOKUP(O37,продукты!M:N,2,FALSE)," ")</f>
        <v xml:space="preserve"> </v>
      </c>
      <c r="S37" t="str">
        <f>IFERROR(VLOOKUP(R37,продукты!P:Q,2,FALSE)," ")</f>
        <v xml:space="preserve"> </v>
      </c>
      <c r="U37" s="3" t="str">
        <f t="shared" si="0"/>
        <v xml:space="preserve">                  </v>
      </c>
    </row>
    <row r="38" spans="4:21">
      <c r="D38" t="str">
        <f>IFERROR(VLOOKUP(C38,продукты!A:B,2,FALSE)," ")</f>
        <v xml:space="preserve"> </v>
      </c>
      <c r="G38" t="str">
        <f>IFERROR(VLOOKUP(F38,продукты!D:E,2,FALSE)," ")</f>
        <v xml:space="preserve"> </v>
      </c>
      <c r="J38" t="str">
        <f>IFERROR(VLOOKUP(I38,продукты!G:H,2,FALSE)," ")</f>
        <v xml:space="preserve"> </v>
      </c>
      <c r="M38" t="str">
        <f>IFERROR(VLOOKUP(L38,продукты!J:K,2,FALSE)," ")</f>
        <v xml:space="preserve"> </v>
      </c>
      <c r="P38" t="str">
        <f>IFERROR(VLOOKUP(O38,продукты!M:N,2,FALSE)," ")</f>
        <v xml:space="preserve"> </v>
      </c>
      <c r="S38" t="str">
        <f>IFERROR(VLOOKUP(R38,продукты!P:Q,2,FALSE)," ")</f>
        <v xml:space="preserve"> </v>
      </c>
      <c r="U38" s="3" t="str">
        <f t="shared" si="0"/>
        <v xml:space="preserve">                  </v>
      </c>
    </row>
    <row r="39" spans="4:21">
      <c r="D39" t="str">
        <f>IFERROR(VLOOKUP(C39,продукты!A:B,2,FALSE)," ")</f>
        <v xml:space="preserve"> </v>
      </c>
      <c r="G39" t="str">
        <f>IFERROR(VLOOKUP(F39,продукты!D:E,2,FALSE)," ")</f>
        <v xml:space="preserve"> </v>
      </c>
      <c r="J39" t="str">
        <f>IFERROR(VLOOKUP(I39,продукты!G:H,2,FALSE)," ")</f>
        <v xml:space="preserve"> </v>
      </c>
      <c r="M39" t="str">
        <f>IFERROR(VLOOKUP(L39,продукты!J:K,2,FALSE)," ")</f>
        <v xml:space="preserve"> </v>
      </c>
      <c r="P39" t="str">
        <f>IFERROR(VLOOKUP(O39,продукты!M:N,2,FALSE)," ")</f>
        <v xml:space="preserve"> </v>
      </c>
      <c r="S39" t="str">
        <f>IFERROR(VLOOKUP(R39,продукты!P:Q,2,FALSE)," ")</f>
        <v xml:space="preserve"> </v>
      </c>
      <c r="U39" s="3" t="str">
        <f t="shared" si="0"/>
        <v xml:space="preserve">                  </v>
      </c>
    </row>
    <row r="40" spans="4:21">
      <c r="D40" t="str">
        <f>IFERROR(VLOOKUP(C40,продукты!A:B,2,FALSE)," ")</f>
        <v xml:space="preserve"> </v>
      </c>
      <c r="G40" t="str">
        <f>IFERROR(VLOOKUP(F40,продукты!D:E,2,FALSE)," ")</f>
        <v xml:space="preserve"> </v>
      </c>
      <c r="J40" t="str">
        <f>IFERROR(VLOOKUP(I40,продукты!G:H,2,FALSE)," ")</f>
        <v xml:space="preserve"> </v>
      </c>
      <c r="M40" t="str">
        <f>IFERROR(VLOOKUP(L40,продукты!J:K,2,FALSE)," ")</f>
        <v xml:space="preserve"> </v>
      </c>
      <c r="P40" t="str">
        <f>IFERROR(VLOOKUP(O40,продукты!M:N,2,FALSE)," ")</f>
        <v xml:space="preserve"> </v>
      </c>
      <c r="S40" t="str">
        <f>IFERROR(VLOOKUP(R40,продукты!P:Q,2,FALSE)," ")</f>
        <v xml:space="preserve"> </v>
      </c>
      <c r="U40" s="3" t="str">
        <f t="shared" si="0"/>
        <v xml:space="preserve">                  </v>
      </c>
    </row>
    <row r="41" spans="4:21">
      <c r="D41" t="str">
        <f>IFERROR(VLOOKUP(C41,продукты!A:B,2,FALSE)," ")</f>
        <v xml:space="preserve"> </v>
      </c>
      <c r="G41" t="str">
        <f>IFERROR(VLOOKUP(F41,продукты!D:E,2,FALSE)," ")</f>
        <v xml:space="preserve"> </v>
      </c>
      <c r="J41" t="str">
        <f>IFERROR(VLOOKUP(I41,продукты!G:H,2,FALSE)," ")</f>
        <v xml:space="preserve"> </v>
      </c>
      <c r="M41" t="str">
        <f>IFERROR(VLOOKUP(L41,продукты!J:K,2,FALSE)," ")</f>
        <v xml:space="preserve"> </v>
      </c>
      <c r="P41" t="str">
        <f>IFERROR(VLOOKUP(O41,продукты!M:N,2,FALSE)," ")</f>
        <v xml:space="preserve"> </v>
      </c>
      <c r="S41" t="str">
        <f>IFERROR(VLOOKUP(R41,продукты!P:Q,2,FALSE)," ")</f>
        <v xml:space="preserve"> </v>
      </c>
    </row>
    <row r="42" spans="4:21">
      <c r="D42" t="str">
        <f>IFERROR(VLOOKUP(C42,продукты!A:B,2,FALSE)," ")</f>
        <v xml:space="preserve"> </v>
      </c>
      <c r="G42" t="str">
        <f>IFERROR(VLOOKUP(F42,продукты!D:E,2,FALSE)," ")</f>
        <v xml:space="preserve"> </v>
      </c>
      <c r="J42" t="str">
        <f>IFERROR(VLOOKUP(I42,продукты!G:H,2,FALSE)," ")</f>
        <v xml:space="preserve"> </v>
      </c>
      <c r="M42" t="str">
        <f>IFERROR(VLOOKUP(L42,продукты!J:K,2,FALSE)," ")</f>
        <v xml:space="preserve"> </v>
      </c>
      <c r="P42" t="str">
        <f>IFERROR(VLOOKUP(O42,продукты!M:N,2,FALSE)," ")</f>
        <v xml:space="preserve"> </v>
      </c>
      <c r="S42" t="str">
        <f>IFERROR(VLOOKUP(R42,продукты!P:Q,2,FALSE)," ")</f>
        <v xml:space="preserve"> </v>
      </c>
    </row>
    <row r="43" spans="4:21">
      <c r="D43" t="str">
        <f>IFERROR(VLOOKUP(C43,продукты!A:B,2,FALSE)," ")</f>
        <v xml:space="preserve"> </v>
      </c>
      <c r="G43" t="str">
        <f>IFERROR(VLOOKUP(F43,продукты!D:E,2,FALSE)," ")</f>
        <v xml:space="preserve"> </v>
      </c>
      <c r="J43" t="str">
        <f>IFERROR(VLOOKUP(I43,продукты!G:H,2,FALSE)," ")</f>
        <v xml:space="preserve"> </v>
      </c>
      <c r="M43" t="str">
        <f>IFERROR(VLOOKUP(L43,продукты!J:K,2,FALSE)," ")</f>
        <v xml:space="preserve"> </v>
      </c>
      <c r="P43" t="str">
        <f>IFERROR(VLOOKUP(O43,продукты!M:N,2,FALSE)," ")</f>
        <v xml:space="preserve"> </v>
      </c>
      <c r="S43" t="str">
        <f>IFERROR(VLOOKUP(R43,продукты!P:Q,2,FALSE)," ")</f>
        <v xml:space="preserve"> </v>
      </c>
    </row>
    <row r="44" spans="4:21">
      <c r="D44" t="str">
        <f>IFERROR(VLOOKUP(C44,продукты!A:B,2,FALSE)," ")</f>
        <v xml:space="preserve"> </v>
      </c>
      <c r="G44" t="str">
        <f>IFERROR(VLOOKUP(F44,продукты!D:E,2,FALSE)," ")</f>
        <v xml:space="preserve"> </v>
      </c>
      <c r="J44" t="str">
        <f>IFERROR(VLOOKUP(I44,продукты!G:H,2,FALSE)," ")</f>
        <v xml:space="preserve"> </v>
      </c>
      <c r="M44" t="str">
        <f>IFERROR(VLOOKUP(L44,продукты!J:K,2,FALSE)," ")</f>
        <v xml:space="preserve"> </v>
      </c>
      <c r="P44" t="str">
        <f>IFERROR(VLOOKUP(O44,продукты!M:N,2,FALSE)," ")</f>
        <v xml:space="preserve"> </v>
      </c>
      <c r="S44" t="str">
        <f>IFERROR(VLOOKUP(R44,продукты!P:Q,2,FALSE)," ")</f>
        <v xml:space="preserve"> </v>
      </c>
    </row>
    <row r="45" spans="4:21">
      <c r="D45" t="str">
        <f>IFERROR(VLOOKUP(C45,продукты!A:B,2,FALSE)," ")</f>
        <v xml:space="preserve"> </v>
      </c>
      <c r="G45" t="str">
        <f>IFERROR(VLOOKUP(F45,продукты!D:E,2,FALSE)," ")</f>
        <v xml:space="preserve"> </v>
      </c>
      <c r="J45" t="str">
        <f>IFERROR(VLOOKUP(I45,продукты!G:H,2,FALSE)," ")</f>
        <v xml:space="preserve"> </v>
      </c>
      <c r="M45" t="str">
        <f>IFERROR(VLOOKUP(L45,продукты!J:K,2,FALSE)," ")</f>
        <v xml:space="preserve"> </v>
      </c>
      <c r="P45" t="str">
        <f>IFERROR(VLOOKUP(O45,продукты!M:N,2,FALSE)," ")</f>
        <v xml:space="preserve"> </v>
      </c>
      <c r="S45" t="str">
        <f>IFERROR(VLOOKUP(R45,продукты!P:Q,2,FALSE)," ")</f>
        <v xml:space="preserve"> </v>
      </c>
    </row>
    <row r="46" spans="4:21">
      <c r="D46" t="str">
        <f>IFERROR(VLOOKUP(C46,продукты!A:B,2,FALSE)," ")</f>
        <v xml:space="preserve"> </v>
      </c>
      <c r="G46" t="str">
        <f>IFERROR(VLOOKUP(F46,продукты!D:E,2,FALSE)," ")</f>
        <v xml:space="preserve"> </v>
      </c>
      <c r="J46" t="str">
        <f>IFERROR(VLOOKUP(I46,продукты!G:H,2,FALSE)," ")</f>
        <v xml:space="preserve"> </v>
      </c>
      <c r="M46" t="str">
        <f>IFERROR(VLOOKUP(L46,продукты!J:K,2,FALSE)," ")</f>
        <v xml:space="preserve"> </v>
      </c>
      <c r="P46" t="str">
        <f>IFERROR(VLOOKUP(O46,продукты!M:N,2,FALSE)," ")</f>
        <v xml:space="preserve"> </v>
      </c>
      <c r="S46" t="str">
        <f>IFERROR(VLOOKUP(R46,продукты!P:Q,2,FALSE)," ")</f>
        <v xml:space="preserve"> </v>
      </c>
    </row>
    <row r="47" spans="4:21">
      <c r="D47" t="str">
        <f>IFERROR(VLOOKUP(C47,продукты!A:B,2,FALSE)," ")</f>
        <v xml:space="preserve"> </v>
      </c>
      <c r="G47" t="str">
        <f>IFERROR(VLOOKUP(F47,продукты!D:E,2,FALSE)," ")</f>
        <v xml:space="preserve"> </v>
      </c>
      <c r="J47" t="str">
        <f>IFERROR(VLOOKUP(I47,продукты!G:H,2,FALSE)," ")</f>
        <v xml:space="preserve"> </v>
      </c>
      <c r="M47" t="str">
        <f>IFERROR(VLOOKUP(L47,продукты!J:K,2,FALSE)," ")</f>
        <v xml:space="preserve"> </v>
      </c>
      <c r="P47" t="str">
        <f>IFERROR(VLOOKUP(O47,продукты!M:N,2,FALSE)," ")</f>
        <v xml:space="preserve"> </v>
      </c>
      <c r="S47" t="str">
        <f>IFERROR(VLOOKUP(R47,продукты!P:Q,2,FALSE)," ")</f>
        <v xml:space="preserve"> </v>
      </c>
    </row>
    <row r="48" spans="4:21">
      <c r="D48" t="str">
        <f>IFERROR(VLOOKUP(C48,продукты!A:B,2,FALSE)," ")</f>
        <v xml:space="preserve"> </v>
      </c>
      <c r="G48" t="str">
        <f>IFERROR(VLOOKUP(F48,продукты!D:E,2,FALSE)," ")</f>
        <v xml:space="preserve"> </v>
      </c>
      <c r="J48" t="str">
        <f>IFERROR(VLOOKUP(I48,продукты!G:H,2,FALSE)," ")</f>
        <v xml:space="preserve"> </v>
      </c>
      <c r="M48" t="str">
        <f>IFERROR(VLOOKUP(L48,продукты!J:K,2,FALSE)," ")</f>
        <v xml:space="preserve"> </v>
      </c>
      <c r="P48" t="str">
        <f>IFERROR(VLOOKUP(O48,продукты!M:N,2,FALSE)," ")</f>
        <v xml:space="preserve"> </v>
      </c>
      <c r="S48" t="str">
        <f>IFERROR(VLOOKUP(R48,продукты!P:Q,2,FALSE)," ")</f>
        <v xml:space="preserve"> </v>
      </c>
    </row>
    <row r="49" spans="4:19">
      <c r="D49" t="str">
        <f>IFERROR(VLOOKUP(C49,продукты!A:B,2,FALSE)," ")</f>
        <v xml:space="preserve"> </v>
      </c>
      <c r="G49" t="str">
        <f>IFERROR(VLOOKUP(F49,продукты!D:E,2,FALSE)," ")</f>
        <v xml:space="preserve"> </v>
      </c>
      <c r="J49" t="str">
        <f>IFERROR(VLOOKUP(I49,продукты!G:H,2,FALSE)," ")</f>
        <v xml:space="preserve"> </v>
      </c>
      <c r="M49" t="str">
        <f>IFERROR(VLOOKUP(L49,продукты!J:K,2,FALSE)," ")</f>
        <v xml:space="preserve"> </v>
      </c>
      <c r="P49" t="str">
        <f>IFERROR(VLOOKUP(O49,продукты!M:N,2,FALSE)," ")</f>
        <v xml:space="preserve"> </v>
      </c>
      <c r="S49" t="str">
        <f>IFERROR(VLOOKUP(R49,продукты!P:Q,2,FALSE)," ")</f>
        <v xml:space="preserve"> </v>
      </c>
    </row>
    <row r="50" spans="4:19">
      <c r="D50" t="str">
        <f>IFERROR(VLOOKUP(C50,продукты!A:B,2,FALSE)," ")</f>
        <v xml:space="preserve"> </v>
      </c>
      <c r="G50" t="str">
        <f>IFERROR(VLOOKUP(F50,продукты!D:E,2,FALSE)," ")</f>
        <v xml:space="preserve"> </v>
      </c>
      <c r="J50" t="str">
        <f>IFERROR(VLOOKUP(I50,продукты!G:H,2,FALSE)," ")</f>
        <v xml:space="preserve"> </v>
      </c>
      <c r="M50" t="str">
        <f>IFERROR(VLOOKUP(L50,продукты!J:K,2,FALSE)," ")</f>
        <v xml:space="preserve"> </v>
      </c>
      <c r="P50" t="str">
        <f>IFERROR(VLOOKUP(O50,продукты!M:N,2,FALSE)," ")</f>
        <v xml:space="preserve"> </v>
      </c>
      <c r="S50" t="str">
        <f>IFERROR(VLOOKUP(R50,продукты!P:Q,2,FALSE)," ")</f>
        <v xml:space="preserve"> </v>
      </c>
    </row>
    <row r="51" spans="4:19">
      <c r="D51" t="str">
        <f>IFERROR(VLOOKUP(C51,продукты!A:B,2,FALSE)," ")</f>
        <v xml:space="preserve"> </v>
      </c>
      <c r="G51" t="str">
        <f>IFERROR(VLOOKUP(F51,продукты!D:E,2,FALSE)," ")</f>
        <v xml:space="preserve"> </v>
      </c>
      <c r="J51" t="str">
        <f>IFERROR(VLOOKUP(I51,продукты!G:H,2,FALSE)," ")</f>
        <v xml:space="preserve"> </v>
      </c>
      <c r="M51" t="str">
        <f>IFERROR(VLOOKUP(L51,продукты!J:K,2,FALSE)," ")</f>
        <v xml:space="preserve"> </v>
      </c>
      <c r="P51" t="str">
        <f>IFERROR(VLOOKUP(O51,продукты!M:N,2,FALSE)," ")</f>
        <v xml:space="preserve"> </v>
      </c>
      <c r="S51" t="str">
        <f>IFERROR(VLOOKUP(R51,продукты!P:Q,2,FALSE)," ")</f>
        <v xml:space="preserve"> </v>
      </c>
    </row>
    <row r="52" spans="4:19">
      <c r="D52" t="str">
        <f>IFERROR(VLOOKUP(C52,продукты!A:B,2,FALSE)," ")</f>
        <v xml:space="preserve"> </v>
      </c>
      <c r="G52" t="str">
        <f>IFERROR(VLOOKUP(F52,продукты!D:E,2,FALSE)," ")</f>
        <v xml:space="preserve"> </v>
      </c>
      <c r="J52" t="str">
        <f>IFERROR(VLOOKUP(I52,продукты!G:H,2,FALSE)," ")</f>
        <v xml:space="preserve"> </v>
      </c>
      <c r="M52" t="str">
        <f>IFERROR(VLOOKUP(L52,продукты!J:K,2,FALSE)," ")</f>
        <v xml:space="preserve"> </v>
      </c>
      <c r="P52" t="str">
        <f>IFERROR(VLOOKUP(O52,продукты!M:N,2,FALSE)," ")</f>
        <v xml:space="preserve"> </v>
      </c>
      <c r="S52" t="str">
        <f>IFERROR(VLOOKUP(R52,продукты!P:Q,2,FALSE)," ")</f>
        <v xml:space="preserve"> </v>
      </c>
    </row>
    <row r="53" spans="4:19">
      <c r="D53" t="str">
        <f>IFERROR(VLOOKUP(C53,продукты!A:B,2,FALSE)," ")</f>
        <v xml:space="preserve"> </v>
      </c>
      <c r="G53" t="str">
        <f>IFERROR(VLOOKUP(F53,продукты!D:E,2,FALSE)," ")</f>
        <v xml:space="preserve"> </v>
      </c>
      <c r="J53" t="str">
        <f>IFERROR(VLOOKUP(I53,продукты!G:H,2,FALSE)," ")</f>
        <v xml:space="preserve"> </v>
      </c>
      <c r="M53" t="str">
        <f>IFERROR(VLOOKUP(L53,продукты!J:K,2,FALSE)," ")</f>
        <v xml:space="preserve"> </v>
      </c>
      <c r="P53" t="str">
        <f>IFERROR(VLOOKUP(O53,продукты!M:N,2,FALSE)," ")</f>
        <v xml:space="preserve"> </v>
      </c>
      <c r="S53" t="str">
        <f>IFERROR(VLOOKUP(R53,продукты!P:Q,2,FALSE)," ")</f>
        <v xml:space="preserve"> </v>
      </c>
    </row>
    <row r="54" spans="4:19">
      <c r="D54" t="str">
        <f>IFERROR(VLOOKUP(C54,продукты!A:B,2,FALSE)," ")</f>
        <v xml:space="preserve"> </v>
      </c>
      <c r="G54" t="str">
        <f>IFERROR(VLOOKUP(F54,продукты!D:E,2,FALSE)," ")</f>
        <v xml:space="preserve"> </v>
      </c>
      <c r="J54" t="str">
        <f>IFERROR(VLOOKUP(I54,продукты!G:H,2,FALSE)," ")</f>
        <v xml:space="preserve"> </v>
      </c>
      <c r="M54" t="str">
        <f>IFERROR(VLOOKUP(L54,продукты!J:K,2,FALSE)," ")</f>
        <v xml:space="preserve"> </v>
      </c>
      <c r="P54" t="str">
        <f>IFERROR(VLOOKUP(O54,продукты!M:N,2,FALSE)," ")</f>
        <v xml:space="preserve"> </v>
      </c>
      <c r="S54" t="str">
        <f>IFERROR(VLOOKUP(R54,продукты!P:Q,2,FALSE)," ")</f>
        <v xml:space="preserve"> </v>
      </c>
    </row>
    <row r="55" spans="4:19">
      <c r="D55" t="str">
        <f>IFERROR(VLOOKUP(C55,продукты!A:B,2,FALSE)," ")</f>
        <v xml:space="preserve"> </v>
      </c>
      <c r="G55" t="str">
        <f>IFERROR(VLOOKUP(F55,продукты!D:E,2,FALSE)," ")</f>
        <v xml:space="preserve"> </v>
      </c>
      <c r="J55" t="str">
        <f>IFERROR(VLOOKUP(I55,продукты!G:H,2,FALSE)," ")</f>
        <v xml:space="preserve"> </v>
      </c>
      <c r="M55" t="str">
        <f>IFERROR(VLOOKUP(L55,продукты!J:K,2,FALSE)," ")</f>
        <v xml:space="preserve"> </v>
      </c>
      <c r="P55" t="str">
        <f>IFERROR(VLOOKUP(O55,продукты!M:N,2,FALSE)," ")</f>
        <v xml:space="preserve"> </v>
      </c>
      <c r="S55" t="str">
        <f>IFERROR(VLOOKUP(R55,продукты!P:Q,2,FALSE)," ")</f>
        <v xml:space="preserve"> </v>
      </c>
    </row>
    <row r="56" spans="4:19">
      <c r="D56" t="str">
        <f>IFERROR(VLOOKUP(C56,продукты!A:B,2,FALSE)," ")</f>
        <v xml:space="preserve"> </v>
      </c>
      <c r="G56" t="str">
        <f>IFERROR(VLOOKUP(F56,продукты!D:E,2,FALSE)," ")</f>
        <v xml:space="preserve"> </v>
      </c>
      <c r="J56" t="str">
        <f>IFERROR(VLOOKUP(I56,продукты!G:H,2,FALSE)," ")</f>
        <v xml:space="preserve"> </v>
      </c>
      <c r="M56" t="str">
        <f>IFERROR(VLOOKUP(L56,продукты!J:K,2,FALSE)," ")</f>
        <v xml:space="preserve"> </v>
      </c>
      <c r="P56" t="str">
        <f>IFERROR(VLOOKUP(O56,продукты!M:N,2,FALSE)," ")</f>
        <v xml:space="preserve"> </v>
      </c>
      <c r="S56" t="str">
        <f>IFERROR(VLOOKUP(R56,продукты!P:Q,2,FALSE)," ")</f>
        <v xml:space="preserve"> </v>
      </c>
    </row>
    <row r="57" spans="4:19">
      <c r="D57" t="str">
        <f>IFERROR(VLOOKUP(C57,продукты!A:B,2,FALSE)," ")</f>
        <v xml:space="preserve"> </v>
      </c>
      <c r="G57" t="str">
        <f>IFERROR(VLOOKUP(F57,продукты!D:E,2,FALSE)," ")</f>
        <v xml:space="preserve"> </v>
      </c>
      <c r="J57" t="str">
        <f>IFERROR(VLOOKUP(I57,продукты!G:H,2,FALSE)," ")</f>
        <v xml:space="preserve"> </v>
      </c>
      <c r="M57" t="str">
        <f>IFERROR(VLOOKUP(L57,продукты!J:K,2,FALSE)," ")</f>
        <v xml:space="preserve"> </v>
      </c>
      <c r="P57" t="str">
        <f>IFERROR(VLOOKUP(O57,продукты!M:N,2,FALSE)," ")</f>
        <v xml:space="preserve"> </v>
      </c>
      <c r="S57" t="str">
        <f>IFERROR(VLOOKUP(R57,продукты!P:Q,2,FALSE)," ")</f>
        <v xml:space="preserve"> </v>
      </c>
    </row>
    <row r="58" spans="4:19">
      <c r="D58" t="str">
        <f>IFERROR(VLOOKUP(C58,продукты!A:B,2,FALSE)," ")</f>
        <v xml:space="preserve"> </v>
      </c>
      <c r="G58" t="str">
        <f>IFERROR(VLOOKUP(F58,продукты!D:E,2,FALSE)," ")</f>
        <v xml:space="preserve"> </v>
      </c>
      <c r="J58" t="str">
        <f>IFERROR(VLOOKUP(I58,продукты!G:H,2,FALSE)," ")</f>
        <v xml:space="preserve"> </v>
      </c>
      <c r="M58" t="str">
        <f>IFERROR(VLOOKUP(L58,продукты!J:K,2,FALSE)," ")</f>
        <v xml:space="preserve"> </v>
      </c>
      <c r="P58" t="str">
        <f>IFERROR(VLOOKUP(O58,продукты!M:N,2,FALSE)," ")</f>
        <v xml:space="preserve"> </v>
      </c>
      <c r="S58" t="str">
        <f>IFERROR(VLOOKUP(R58,продукты!P:Q,2,FALSE)," ")</f>
        <v xml:space="preserve"> </v>
      </c>
    </row>
    <row r="59" spans="4:19">
      <c r="D59" t="str">
        <f>IFERROR(VLOOKUP(C59,продукты!A:B,2,FALSE)," ")</f>
        <v xml:space="preserve"> </v>
      </c>
      <c r="G59" t="str">
        <f>IFERROR(VLOOKUP(F59,продукты!D:E,2,FALSE)," ")</f>
        <v xml:space="preserve"> </v>
      </c>
      <c r="J59" t="str">
        <f>IFERROR(VLOOKUP(I59,продукты!G:H,2,FALSE)," ")</f>
        <v xml:space="preserve"> </v>
      </c>
      <c r="M59" t="str">
        <f>IFERROR(VLOOKUP(L59,продукты!J:K,2,FALSE)," ")</f>
        <v xml:space="preserve"> </v>
      </c>
      <c r="P59" t="str">
        <f>IFERROR(VLOOKUP(O59,продукты!M:N,2,FALSE)," ")</f>
        <v xml:space="preserve"> </v>
      </c>
      <c r="S59" t="str">
        <f>IFERROR(VLOOKUP(R59,продукты!P:Q,2,FALSE)," ")</f>
        <v xml:space="preserve"> </v>
      </c>
    </row>
    <row r="60" spans="4:19">
      <c r="D60" t="str">
        <f>IFERROR(VLOOKUP(C60,продукты!A:B,2,FALSE)," ")</f>
        <v xml:space="preserve"> </v>
      </c>
      <c r="G60" t="str">
        <f>IFERROR(VLOOKUP(F60,продукты!D:E,2,FALSE)," ")</f>
        <v xml:space="preserve"> </v>
      </c>
      <c r="J60" t="str">
        <f>IFERROR(VLOOKUP(I60,продукты!G:H,2,FALSE)," ")</f>
        <v xml:space="preserve"> </v>
      </c>
      <c r="M60" t="str">
        <f>IFERROR(VLOOKUP(L60,продукты!J:K,2,FALSE)," ")</f>
        <v xml:space="preserve"> </v>
      </c>
      <c r="P60" t="str">
        <f>IFERROR(VLOOKUP(O60,продукты!M:N,2,FALSE)," ")</f>
        <v xml:space="preserve"> </v>
      </c>
      <c r="S60" t="str">
        <f>IFERROR(VLOOKUP(R60,продукты!P:Q,2,FALSE)," ")</f>
        <v xml:space="preserve"> </v>
      </c>
    </row>
    <row r="61" spans="4:19">
      <c r="D61" t="str">
        <f>IFERROR(VLOOKUP(C61,продукты!A:B,2,FALSE)," ")</f>
        <v xml:space="preserve"> </v>
      </c>
      <c r="G61" t="str">
        <f>IFERROR(VLOOKUP(F61,продукты!D:E,2,FALSE)," ")</f>
        <v xml:space="preserve"> </v>
      </c>
      <c r="J61" t="str">
        <f>IFERROR(VLOOKUP(I61,продукты!G:H,2,FALSE)," ")</f>
        <v xml:space="preserve"> </v>
      </c>
      <c r="M61" t="str">
        <f>IFERROR(VLOOKUP(L61,продукты!J:K,2,FALSE)," ")</f>
        <v xml:space="preserve"> </v>
      </c>
      <c r="P61" t="str">
        <f>IFERROR(VLOOKUP(O61,продукты!M:N,2,FALSE)," ")</f>
        <v xml:space="preserve"> </v>
      </c>
      <c r="S61" t="str">
        <f>IFERROR(VLOOKUP(R61,продукты!P:Q,2,FALSE)," ")</f>
        <v xml:space="preserve"> </v>
      </c>
    </row>
    <row r="62" spans="4:19">
      <c r="D62" t="str">
        <f>IFERROR(VLOOKUP(C62,продукты!A:B,2,FALSE)," ")</f>
        <v xml:space="preserve"> </v>
      </c>
      <c r="G62" t="str">
        <f>IFERROR(VLOOKUP(F62,продукты!D:E,2,FALSE)," ")</f>
        <v xml:space="preserve"> </v>
      </c>
      <c r="J62" t="str">
        <f>IFERROR(VLOOKUP(I62,продукты!G:H,2,FALSE)," ")</f>
        <v xml:space="preserve"> </v>
      </c>
      <c r="M62" t="str">
        <f>IFERROR(VLOOKUP(L62,продукты!J:K,2,FALSE)," ")</f>
        <v xml:space="preserve"> </v>
      </c>
      <c r="P62" t="str">
        <f>IFERROR(VLOOKUP(O62,продукты!M:N,2,FALSE)," ")</f>
        <v xml:space="preserve"> </v>
      </c>
      <c r="S62" t="str">
        <f>IFERROR(VLOOKUP(R62,продукты!P:Q,2,FALSE)," ")</f>
        <v xml:space="preserve"> </v>
      </c>
    </row>
    <row r="63" spans="4:19">
      <c r="D63" t="str">
        <f>IFERROR(VLOOKUP(C63,продукты!A:B,2,FALSE)," ")</f>
        <v xml:space="preserve"> </v>
      </c>
      <c r="G63" t="str">
        <f>IFERROR(VLOOKUP(F63,продукты!D:E,2,FALSE)," ")</f>
        <v xml:space="preserve"> </v>
      </c>
      <c r="J63" t="str">
        <f>IFERROR(VLOOKUP(I63,продукты!G:H,2,FALSE)," ")</f>
        <v xml:space="preserve"> </v>
      </c>
      <c r="M63" t="str">
        <f>IFERROR(VLOOKUP(L63,продукты!J:K,2,FALSE)," ")</f>
        <v xml:space="preserve"> </v>
      </c>
      <c r="P63" t="str">
        <f>IFERROR(VLOOKUP(O63,продукты!M:N,2,FALSE)," ")</f>
        <v xml:space="preserve"> </v>
      </c>
      <c r="S63" t="str">
        <f>IFERROR(VLOOKUP(R63,продукты!P:Q,2,FALSE)," ")</f>
        <v xml:space="preserve"> </v>
      </c>
    </row>
    <row r="64" spans="4:19">
      <c r="D64" t="str">
        <f>IFERROR(VLOOKUP(C64,продукты!A:B,2,FALSE)," ")</f>
        <v xml:space="preserve"> </v>
      </c>
      <c r="G64" t="str">
        <f>IFERROR(VLOOKUP(F64,продукты!D:E,2,FALSE)," ")</f>
        <v xml:space="preserve"> </v>
      </c>
      <c r="J64" t="str">
        <f>IFERROR(VLOOKUP(I64,продукты!G:H,2,FALSE)," ")</f>
        <v xml:space="preserve"> </v>
      </c>
      <c r="M64" t="str">
        <f>IFERROR(VLOOKUP(L64,продукты!J:K,2,FALSE)," ")</f>
        <v xml:space="preserve"> </v>
      </c>
      <c r="P64" t="str">
        <f>IFERROR(VLOOKUP(O64,продукты!M:N,2,FALSE)," ")</f>
        <v xml:space="preserve"> </v>
      </c>
      <c r="S64" t="str">
        <f>IFERROR(VLOOKUP(R64,продукты!P:Q,2,FALSE)," ")</f>
        <v xml:space="preserve"> </v>
      </c>
    </row>
    <row r="65" spans="4:19">
      <c r="D65" t="str">
        <f>IFERROR(VLOOKUP(C65,продукты!A:B,2,FALSE)," ")</f>
        <v xml:space="preserve"> </v>
      </c>
      <c r="G65" t="str">
        <f>IFERROR(VLOOKUP(F65,продукты!D:E,2,FALSE)," ")</f>
        <v xml:space="preserve"> </v>
      </c>
      <c r="J65" t="str">
        <f>IFERROR(VLOOKUP(I65,продукты!G:H,2,FALSE)," ")</f>
        <v xml:space="preserve"> </v>
      </c>
      <c r="M65" t="str">
        <f>IFERROR(VLOOKUP(L65,продукты!J:K,2,FALSE)," ")</f>
        <v xml:space="preserve"> </v>
      </c>
      <c r="P65" t="str">
        <f>IFERROR(VLOOKUP(O65,продукты!M:N,2,FALSE)," ")</f>
        <v xml:space="preserve"> </v>
      </c>
      <c r="S65" t="str">
        <f>IFERROR(VLOOKUP(R65,продукты!P:Q,2,FALSE)," ")</f>
        <v xml:space="preserve"> </v>
      </c>
    </row>
    <row r="66" spans="4:19">
      <c r="D66" t="str">
        <f>IFERROR(VLOOKUP(C66,продукты!A:B,2,FALSE)," ")</f>
        <v xml:space="preserve"> </v>
      </c>
      <c r="G66" t="str">
        <f>IFERROR(VLOOKUP(F66,продукты!D:E,2,FALSE)," ")</f>
        <v xml:space="preserve"> </v>
      </c>
      <c r="J66" t="str">
        <f>IFERROR(VLOOKUP(I66,продукты!G:H,2,FALSE)," ")</f>
        <v xml:space="preserve"> </v>
      </c>
      <c r="M66" t="str">
        <f>IFERROR(VLOOKUP(L66,продукты!J:K,2,FALSE)," ")</f>
        <v xml:space="preserve"> </v>
      </c>
      <c r="P66" t="str">
        <f>IFERROR(VLOOKUP(O66,продукты!M:N,2,FALSE)," ")</f>
        <v xml:space="preserve"> </v>
      </c>
      <c r="S66" t="str">
        <f>IFERROR(VLOOKUP(R66,продукты!P:Q,2,FALSE)," ")</f>
        <v xml:space="preserve"> </v>
      </c>
    </row>
    <row r="67" spans="4:19">
      <c r="D67" t="str">
        <f>IFERROR(VLOOKUP(C67,продукты!A:B,2,FALSE)," ")</f>
        <v xml:space="preserve"> </v>
      </c>
      <c r="G67" t="str">
        <f>IFERROR(VLOOKUP(F67,продукты!D:E,2,FALSE)," ")</f>
        <v xml:space="preserve"> </v>
      </c>
      <c r="J67" t="str">
        <f>IFERROR(VLOOKUP(I67,продукты!G:H,2,FALSE)," ")</f>
        <v xml:space="preserve"> </v>
      </c>
      <c r="M67" t="str">
        <f>IFERROR(VLOOKUP(L67,продукты!J:K,2,FALSE)," ")</f>
        <v xml:space="preserve"> </v>
      </c>
      <c r="P67" t="str">
        <f>IFERROR(VLOOKUP(O67,продукты!M:N,2,FALSE)," ")</f>
        <v xml:space="preserve"> </v>
      </c>
      <c r="S67" t="str">
        <f>IFERROR(VLOOKUP(R67,продукты!P:Q,2,FALSE)," ")</f>
        <v xml:space="preserve"> </v>
      </c>
    </row>
    <row r="68" spans="4:19">
      <c r="D68" t="str">
        <f>IFERROR(VLOOKUP(C68,продукты!A:B,2,FALSE)," ")</f>
        <v xml:space="preserve"> </v>
      </c>
      <c r="G68" t="str">
        <f>IFERROR(VLOOKUP(F68,продукты!D:E,2,FALSE)," ")</f>
        <v xml:space="preserve"> </v>
      </c>
      <c r="J68" t="str">
        <f>IFERROR(VLOOKUP(I68,продукты!G:H,2,FALSE)," ")</f>
        <v xml:space="preserve"> </v>
      </c>
      <c r="M68" t="str">
        <f>IFERROR(VLOOKUP(L68,продукты!J:K,2,FALSE)," ")</f>
        <v xml:space="preserve"> </v>
      </c>
      <c r="P68" t="str">
        <f>IFERROR(VLOOKUP(O68,продукты!M:N,2,FALSE)," ")</f>
        <v xml:space="preserve"> </v>
      </c>
      <c r="S68" t="str">
        <f>IFERROR(VLOOKUP(R68,продукты!P:Q,2,FALSE)," ")</f>
        <v xml:space="preserve"> </v>
      </c>
    </row>
    <row r="69" spans="4:19">
      <c r="D69" t="str">
        <f>IFERROR(VLOOKUP(C69,продукты!A:B,2,FALSE)," ")</f>
        <v xml:space="preserve"> </v>
      </c>
      <c r="G69" t="str">
        <f>IFERROR(VLOOKUP(F69,продукты!D:E,2,FALSE)," ")</f>
        <v xml:space="preserve"> </v>
      </c>
      <c r="J69" t="str">
        <f>IFERROR(VLOOKUP(I69,продукты!G:H,2,FALSE)," ")</f>
        <v xml:space="preserve"> </v>
      </c>
      <c r="M69" t="str">
        <f>IFERROR(VLOOKUP(L69,продукты!J:K,2,FALSE)," ")</f>
        <v xml:space="preserve"> </v>
      </c>
      <c r="P69" t="str">
        <f>IFERROR(VLOOKUP(O69,продукты!M:N,2,FALSE)," ")</f>
        <v xml:space="preserve"> </v>
      </c>
      <c r="S69" t="str">
        <f>IFERROR(VLOOKUP(R69,продукты!P:Q,2,FALSE)," ")</f>
        <v xml:space="preserve"> </v>
      </c>
    </row>
    <row r="70" spans="4:19">
      <c r="D70" t="str">
        <f>IFERROR(VLOOKUP(C70,продукты!A:B,2,FALSE)," ")</f>
        <v xml:space="preserve"> </v>
      </c>
      <c r="G70" t="str">
        <f>IFERROR(VLOOKUP(F70,продукты!D:E,2,FALSE)," ")</f>
        <v xml:space="preserve"> </v>
      </c>
      <c r="J70" t="str">
        <f>IFERROR(VLOOKUP(I70,продукты!G:H,2,FALSE)," ")</f>
        <v xml:space="preserve"> </v>
      </c>
      <c r="M70" t="str">
        <f>IFERROR(VLOOKUP(L70,продукты!J:K,2,FALSE)," ")</f>
        <v xml:space="preserve"> </v>
      </c>
      <c r="P70" t="str">
        <f>IFERROR(VLOOKUP(O70,продукты!M:N,2,FALSE)," ")</f>
        <v xml:space="preserve"> </v>
      </c>
      <c r="S70" t="str">
        <f>IFERROR(VLOOKUP(R70,продукты!P:Q,2,FALSE)," ")</f>
        <v xml:space="preserve"> </v>
      </c>
    </row>
    <row r="71" spans="4:19">
      <c r="D71" t="str">
        <f>IFERROR(VLOOKUP(C71,продукты!A:B,2,FALSE)," ")</f>
        <v xml:space="preserve"> </v>
      </c>
      <c r="G71" t="str">
        <f>IFERROR(VLOOKUP(F71,продукты!D:E,2,FALSE)," ")</f>
        <v xml:space="preserve"> </v>
      </c>
      <c r="J71" t="str">
        <f>IFERROR(VLOOKUP(I71,продукты!G:H,2,FALSE)," ")</f>
        <v xml:space="preserve"> </v>
      </c>
      <c r="M71" t="str">
        <f>IFERROR(VLOOKUP(L71,продукты!J:K,2,FALSE)," ")</f>
        <v xml:space="preserve"> </v>
      </c>
      <c r="P71" t="str">
        <f>IFERROR(VLOOKUP(O71,продукты!M:N,2,FALSE)," ")</f>
        <v xml:space="preserve"> </v>
      </c>
      <c r="S71" t="str">
        <f>IFERROR(VLOOKUP(R71,продукты!P:Q,2,FALSE)," ")</f>
        <v xml:space="preserve"> </v>
      </c>
    </row>
    <row r="72" spans="4:19">
      <c r="D72" t="str">
        <f>IFERROR(VLOOKUP(C72,продукты!A:B,2,FALSE)," ")</f>
        <v xml:space="preserve"> </v>
      </c>
      <c r="G72" t="str">
        <f>IFERROR(VLOOKUP(F72,продукты!D:E,2,FALSE)," ")</f>
        <v xml:space="preserve"> </v>
      </c>
      <c r="J72" t="str">
        <f>IFERROR(VLOOKUP(I72,продукты!G:H,2,FALSE)," ")</f>
        <v xml:space="preserve"> </v>
      </c>
      <c r="M72" t="str">
        <f>IFERROR(VLOOKUP(L72,продукты!J:K,2,FALSE)," ")</f>
        <v xml:space="preserve"> </v>
      </c>
      <c r="P72" t="str">
        <f>IFERROR(VLOOKUP(O72,продукты!M:N,2,FALSE)," ")</f>
        <v xml:space="preserve"> </v>
      </c>
      <c r="S72" t="str">
        <f>IFERROR(VLOOKUP(R72,продукты!P:Q,2,FALSE)," ")</f>
        <v xml:space="preserve"> </v>
      </c>
    </row>
    <row r="73" spans="4:19">
      <c r="D73" t="str">
        <f>IFERROR(VLOOKUP(C73,продукты!A:B,2,FALSE)," ")</f>
        <v xml:space="preserve"> </v>
      </c>
      <c r="G73" t="str">
        <f>IFERROR(VLOOKUP(F73,продукты!D:E,2,FALSE)," ")</f>
        <v xml:space="preserve"> </v>
      </c>
      <c r="J73" t="str">
        <f>IFERROR(VLOOKUP(I73,продукты!G:H,2,FALSE)," ")</f>
        <v xml:space="preserve"> </v>
      </c>
      <c r="M73" t="str">
        <f>IFERROR(VLOOKUP(L73,продукты!J:K,2,FALSE)," ")</f>
        <v xml:space="preserve"> </v>
      </c>
      <c r="P73" t="str">
        <f>IFERROR(VLOOKUP(O73,продукты!M:N,2,FALSE)," ")</f>
        <v xml:space="preserve"> </v>
      </c>
      <c r="S73" t="str">
        <f>IFERROR(VLOOKUP(R73,продукты!P:Q,2,FALSE)," ")</f>
        <v xml:space="preserve"> </v>
      </c>
    </row>
    <row r="74" spans="4:19">
      <c r="D74" t="str">
        <f>IFERROR(VLOOKUP(C74,продукты!A:B,2,FALSE)," ")</f>
        <v xml:space="preserve"> </v>
      </c>
      <c r="G74" t="str">
        <f>IFERROR(VLOOKUP(F74,продукты!D:E,2,FALSE)," ")</f>
        <v xml:space="preserve"> </v>
      </c>
      <c r="J74" t="str">
        <f>IFERROR(VLOOKUP(I74,продукты!G:H,2,FALSE)," ")</f>
        <v xml:space="preserve"> </v>
      </c>
      <c r="M74" t="str">
        <f>IFERROR(VLOOKUP(L74,продукты!J:K,2,FALSE)," ")</f>
        <v xml:space="preserve"> </v>
      </c>
      <c r="P74" t="str">
        <f>IFERROR(VLOOKUP(O74,продукты!M:N,2,FALSE)," ")</f>
        <v xml:space="preserve"> </v>
      </c>
      <c r="S74" t="str">
        <f>IFERROR(VLOOKUP(R74,продукты!P:Q,2,FALSE)," ")</f>
        <v xml:space="preserve"> </v>
      </c>
    </row>
    <row r="75" spans="4:19">
      <c r="D75" t="str">
        <f>IFERROR(VLOOKUP(C75,продукты!A:B,2,FALSE)," ")</f>
        <v xml:space="preserve"> </v>
      </c>
      <c r="G75" t="str">
        <f>IFERROR(VLOOKUP(F75,продукты!D:E,2,FALSE)," ")</f>
        <v xml:space="preserve"> </v>
      </c>
      <c r="J75" t="str">
        <f>IFERROR(VLOOKUP(I75,продукты!G:H,2,FALSE)," ")</f>
        <v xml:space="preserve"> </v>
      </c>
      <c r="M75" t="str">
        <f>IFERROR(VLOOKUP(L75,продукты!J:K,2,FALSE)," ")</f>
        <v xml:space="preserve"> </v>
      </c>
      <c r="P75" t="str">
        <f>IFERROR(VLOOKUP(O75,продукты!M:N,2,FALSE)," ")</f>
        <v xml:space="preserve"> </v>
      </c>
      <c r="S75" t="str">
        <f>IFERROR(VLOOKUP(R75,продукты!P:Q,2,FALSE)," ")</f>
        <v xml:space="preserve"> </v>
      </c>
    </row>
    <row r="76" spans="4:19">
      <c r="D76" t="str">
        <f>IFERROR(VLOOKUP(C76,продукты!A:B,2,FALSE)," ")</f>
        <v xml:space="preserve"> </v>
      </c>
      <c r="G76" t="str">
        <f>IFERROR(VLOOKUP(F76,продукты!D:E,2,FALSE)," ")</f>
        <v xml:space="preserve"> </v>
      </c>
      <c r="J76" t="str">
        <f>IFERROR(VLOOKUP(I76,продукты!G:H,2,FALSE)," ")</f>
        <v xml:space="preserve"> </v>
      </c>
      <c r="M76" t="str">
        <f>IFERROR(VLOOKUP(L76,продукты!J:K,2,FALSE)," ")</f>
        <v xml:space="preserve"> </v>
      </c>
      <c r="P76" t="str">
        <f>IFERROR(VLOOKUP(O76,продукты!M:N,2,FALSE)," ")</f>
        <v xml:space="preserve"> </v>
      </c>
      <c r="S76" t="str">
        <f>IFERROR(VLOOKUP(R76,продукты!P:Q,2,FALSE)," ")</f>
        <v xml:space="preserve"> </v>
      </c>
    </row>
    <row r="77" spans="4:19">
      <c r="D77" t="str">
        <f>IFERROR(VLOOKUP(C77,продукты!A:B,2,FALSE)," ")</f>
        <v xml:space="preserve"> </v>
      </c>
      <c r="G77" t="str">
        <f>IFERROR(VLOOKUP(F77,продукты!D:E,2,FALSE)," ")</f>
        <v xml:space="preserve"> </v>
      </c>
      <c r="J77" t="str">
        <f>IFERROR(VLOOKUP(I77,продукты!G:H,2,FALSE)," ")</f>
        <v xml:space="preserve"> </v>
      </c>
      <c r="M77" t="str">
        <f>IFERROR(VLOOKUP(L77,продукты!J:K,2,FALSE)," ")</f>
        <v xml:space="preserve"> </v>
      </c>
      <c r="P77" t="str">
        <f>IFERROR(VLOOKUP(O77,продукты!M:N,2,FALSE)," ")</f>
        <v xml:space="preserve"> </v>
      </c>
      <c r="S77" t="str">
        <f>IFERROR(VLOOKUP(R77,продукты!P:Q,2,FALSE)," ")</f>
        <v xml:space="preserve"> </v>
      </c>
    </row>
    <row r="78" spans="4:19">
      <c r="D78" t="str">
        <f>IFERROR(VLOOKUP(C78,продукты!A:B,2,FALSE)," ")</f>
        <v xml:space="preserve"> </v>
      </c>
      <c r="G78" t="str">
        <f>IFERROR(VLOOKUP(F78,продукты!D:E,2,FALSE)," ")</f>
        <v xml:space="preserve"> </v>
      </c>
      <c r="J78" t="str">
        <f>IFERROR(VLOOKUP(I78,продукты!G:H,2,FALSE)," ")</f>
        <v xml:space="preserve"> </v>
      </c>
      <c r="M78" t="str">
        <f>IFERROR(VLOOKUP(L78,продукты!J:K,2,FALSE)," ")</f>
        <v xml:space="preserve"> </v>
      </c>
      <c r="P78" t="str">
        <f>IFERROR(VLOOKUP(O78,продукты!M:N,2,FALSE)," ")</f>
        <v xml:space="preserve"> </v>
      </c>
      <c r="S78" t="str">
        <f>IFERROR(VLOOKUP(R78,продукты!P:Q,2,FALSE)," ")</f>
        <v xml:space="preserve"> </v>
      </c>
    </row>
    <row r="79" spans="4:19">
      <c r="D79" t="str">
        <f>IFERROR(VLOOKUP(C79,продукты!A:B,2,FALSE)," ")</f>
        <v xml:space="preserve"> </v>
      </c>
      <c r="G79" t="str">
        <f>IFERROR(VLOOKUP(F79,продукты!D:E,2,FALSE)," ")</f>
        <v xml:space="preserve"> </v>
      </c>
      <c r="J79" t="str">
        <f>IFERROR(VLOOKUP(I79,продукты!G:H,2,FALSE)," ")</f>
        <v xml:space="preserve"> </v>
      </c>
      <c r="M79" t="str">
        <f>IFERROR(VLOOKUP(L79,продукты!J:K,2,FALSE)," ")</f>
        <v xml:space="preserve"> </v>
      </c>
      <c r="P79" t="str">
        <f>IFERROR(VLOOKUP(O79,продукты!M:N,2,FALSE)," ")</f>
        <v xml:space="preserve"> </v>
      </c>
      <c r="S79" t="str">
        <f>IFERROR(VLOOKUP(R79,продукты!P:Q,2,FALSE)," ")</f>
        <v xml:space="preserve"> </v>
      </c>
    </row>
    <row r="80" spans="4:19">
      <c r="D80" t="str">
        <f>IFERROR(VLOOKUP(C80,продукты!A:B,2,FALSE)," ")</f>
        <v xml:space="preserve"> </v>
      </c>
      <c r="G80" t="str">
        <f>IFERROR(VLOOKUP(F80,продукты!D:E,2,FALSE)," ")</f>
        <v xml:space="preserve"> </v>
      </c>
      <c r="J80" t="str">
        <f>IFERROR(VLOOKUP(I80,продукты!G:H,2,FALSE)," ")</f>
        <v xml:space="preserve"> </v>
      </c>
      <c r="M80" t="str">
        <f>IFERROR(VLOOKUP(L80,продукты!J:K,2,FALSE)," ")</f>
        <v xml:space="preserve"> </v>
      </c>
      <c r="P80" t="str">
        <f>IFERROR(VLOOKUP(O80,продукты!M:N,2,FALSE)," ")</f>
        <v xml:space="preserve"> </v>
      </c>
      <c r="S80" t="str">
        <f>IFERROR(VLOOKUP(R80,продукты!P:Q,2,FALSE)," ")</f>
        <v xml:space="preserve"> </v>
      </c>
    </row>
    <row r="81" spans="4:19">
      <c r="D81" t="str">
        <f>IFERROR(VLOOKUP(C81,продукты!A:B,2,FALSE)," ")</f>
        <v xml:space="preserve"> </v>
      </c>
      <c r="G81" t="str">
        <f>IFERROR(VLOOKUP(F81,продукты!D:E,2,FALSE)," ")</f>
        <v xml:space="preserve"> </v>
      </c>
      <c r="J81" t="str">
        <f>IFERROR(VLOOKUP(I81,продукты!G:H,2,FALSE)," ")</f>
        <v xml:space="preserve"> </v>
      </c>
      <c r="M81" t="str">
        <f>IFERROR(VLOOKUP(L81,продукты!J:K,2,FALSE)," ")</f>
        <v xml:space="preserve"> </v>
      </c>
      <c r="P81" t="str">
        <f>IFERROR(VLOOKUP(O81,продукты!M:N,2,FALSE)," ")</f>
        <v xml:space="preserve"> </v>
      </c>
      <c r="S81" t="str">
        <f>IFERROR(VLOOKUP(R81,продукты!P:Q,2,FALSE)," ")</f>
        <v xml:space="preserve"> </v>
      </c>
    </row>
    <row r="82" spans="4:19">
      <c r="D82" t="str">
        <f>IFERROR(VLOOKUP(C82,продукты!A:B,2,FALSE)," ")</f>
        <v xml:space="preserve"> </v>
      </c>
      <c r="G82" t="str">
        <f>IFERROR(VLOOKUP(F82,продукты!D:E,2,FALSE)," ")</f>
        <v xml:space="preserve"> </v>
      </c>
      <c r="J82" t="str">
        <f>IFERROR(VLOOKUP(I82,продукты!G:H,2,FALSE)," ")</f>
        <v xml:space="preserve"> </v>
      </c>
      <c r="M82" t="str">
        <f>IFERROR(VLOOKUP(L82,продукты!J:K,2,FALSE)," ")</f>
        <v xml:space="preserve"> </v>
      </c>
      <c r="P82" t="str">
        <f>IFERROR(VLOOKUP(O82,продукты!M:N,2,FALSE)," ")</f>
        <v xml:space="preserve"> </v>
      </c>
      <c r="S82" t="str">
        <f>IFERROR(VLOOKUP(R82,продукты!P:Q,2,FALSE)," ")</f>
        <v xml:space="preserve"> </v>
      </c>
    </row>
    <row r="83" spans="4:19">
      <c r="D83" t="str">
        <f>IFERROR(VLOOKUP(C83,продукты!A:B,2,FALSE)," ")</f>
        <v xml:space="preserve"> </v>
      </c>
      <c r="G83" t="str">
        <f>IFERROR(VLOOKUP(F83,продукты!D:E,2,FALSE)," ")</f>
        <v xml:space="preserve"> </v>
      </c>
      <c r="J83" t="str">
        <f>IFERROR(VLOOKUP(I83,продукты!G:H,2,FALSE)," ")</f>
        <v xml:space="preserve"> </v>
      </c>
      <c r="M83" t="str">
        <f>IFERROR(VLOOKUP(L83,продукты!J:K,2,FALSE)," ")</f>
        <v xml:space="preserve"> </v>
      </c>
      <c r="P83" t="str">
        <f>IFERROR(VLOOKUP(O83,продукты!M:N,2,FALSE)," ")</f>
        <v xml:space="preserve"> </v>
      </c>
      <c r="S83" t="str">
        <f>IFERROR(VLOOKUP(R83,продукты!P:Q,2,FALSE)," ")</f>
        <v xml:space="preserve"> </v>
      </c>
    </row>
    <row r="84" spans="4:19">
      <c r="D84" t="str">
        <f>IFERROR(VLOOKUP(C84,продукты!A:B,2,FALSE)," ")</f>
        <v xml:space="preserve"> </v>
      </c>
      <c r="G84" t="str">
        <f>IFERROR(VLOOKUP(F84,продукты!D:E,2,FALSE)," ")</f>
        <v xml:space="preserve"> </v>
      </c>
      <c r="J84" t="str">
        <f>IFERROR(VLOOKUP(I84,продукты!G:H,2,FALSE)," ")</f>
        <v xml:space="preserve"> </v>
      </c>
      <c r="M84" t="str">
        <f>IFERROR(VLOOKUP(L84,продукты!J:K,2,FALSE)," ")</f>
        <v xml:space="preserve"> </v>
      </c>
      <c r="P84" t="str">
        <f>IFERROR(VLOOKUP(O84,продукты!M:N,2,FALSE)," ")</f>
        <v xml:space="preserve"> </v>
      </c>
      <c r="S84" t="str">
        <f>IFERROR(VLOOKUP(R84,продукты!P:Q,2,FALSE)," ")</f>
        <v xml:space="preserve"> </v>
      </c>
    </row>
    <row r="85" spans="4:19">
      <c r="D85" t="str">
        <f>IFERROR(VLOOKUP(C85,продукты!A:B,2,FALSE)," ")</f>
        <v xml:space="preserve"> </v>
      </c>
      <c r="G85" t="str">
        <f>IFERROR(VLOOKUP(F85,продукты!D:E,2,FALSE)," ")</f>
        <v xml:space="preserve"> </v>
      </c>
      <c r="J85" t="str">
        <f>IFERROR(VLOOKUP(I85,продукты!G:H,2,FALSE)," ")</f>
        <v xml:space="preserve"> </v>
      </c>
      <c r="M85" t="str">
        <f>IFERROR(VLOOKUP(L85,продукты!J:K,2,FALSE)," ")</f>
        <v xml:space="preserve"> </v>
      </c>
      <c r="P85" t="str">
        <f>IFERROR(VLOOKUP(O85,продукты!M:N,2,FALSE)," ")</f>
        <v xml:space="preserve"> </v>
      </c>
      <c r="S85" t="str">
        <f>IFERROR(VLOOKUP(R85,продукты!P:Q,2,FALSE)," ")</f>
        <v xml:space="preserve"> </v>
      </c>
    </row>
    <row r="86" spans="4:19">
      <c r="D86" t="str">
        <f>IFERROR(VLOOKUP(C86,продукты!A:B,2,FALSE)," ")</f>
        <v xml:space="preserve"> </v>
      </c>
      <c r="G86" t="str">
        <f>IFERROR(VLOOKUP(F86,продукты!D:E,2,FALSE)," ")</f>
        <v xml:space="preserve"> </v>
      </c>
      <c r="J86" t="str">
        <f>IFERROR(VLOOKUP(I86,продукты!G:H,2,FALSE)," ")</f>
        <v xml:space="preserve"> </v>
      </c>
      <c r="M86" t="str">
        <f>IFERROR(VLOOKUP(L86,продукты!J:K,2,FALSE)," ")</f>
        <v xml:space="preserve"> </v>
      </c>
      <c r="P86" t="str">
        <f>IFERROR(VLOOKUP(O86,продукты!M:N,2,FALSE)," ")</f>
        <v xml:space="preserve"> </v>
      </c>
      <c r="S86" t="str">
        <f>IFERROR(VLOOKUP(R86,продукты!P:Q,2,FALSE)," ")</f>
        <v xml:space="preserve"> </v>
      </c>
    </row>
    <row r="87" spans="4:19">
      <c r="D87" t="str">
        <f>IFERROR(VLOOKUP(C87,продукты!A:B,2,FALSE)," ")</f>
        <v xml:space="preserve"> </v>
      </c>
      <c r="G87" t="str">
        <f>IFERROR(VLOOKUP(F87,продукты!D:E,2,FALSE)," ")</f>
        <v xml:space="preserve"> </v>
      </c>
      <c r="J87" t="str">
        <f>IFERROR(VLOOKUP(I87,продукты!G:H,2,FALSE)," ")</f>
        <v xml:space="preserve"> </v>
      </c>
      <c r="M87" t="str">
        <f>IFERROR(VLOOKUP(L87,продукты!J:K,2,FALSE)," ")</f>
        <v xml:space="preserve"> </v>
      </c>
      <c r="P87" t="str">
        <f>IFERROR(VLOOKUP(O87,продукты!M:N,2,FALSE)," ")</f>
        <v xml:space="preserve"> </v>
      </c>
      <c r="S87" t="str">
        <f>IFERROR(VLOOKUP(R87,продукты!P:Q,2,FALSE)," ")</f>
        <v xml:space="preserve"> </v>
      </c>
    </row>
    <row r="88" spans="4:19">
      <c r="D88" t="str">
        <f>IFERROR(VLOOKUP(C88,продукты!A:B,2,FALSE)," ")</f>
        <v xml:space="preserve"> </v>
      </c>
      <c r="G88" t="str">
        <f>IFERROR(VLOOKUP(F88,продукты!D:E,2,FALSE)," ")</f>
        <v xml:space="preserve"> </v>
      </c>
      <c r="J88" t="str">
        <f>IFERROR(VLOOKUP(I88,продукты!G:H,2,FALSE)," ")</f>
        <v xml:space="preserve"> </v>
      </c>
      <c r="M88" t="str">
        <f>IFERROR(VLOOKUP(L88,продукты!J:K,2,FALSE)," ")</f>
        <v xml:space="preserve"> </v>
      </c>
      <c r="P88" t="str">
        <f>IFERROR(VLOOKUP(O88,продукты!M:N,2,FALSE)," ")</f>
        <v xml:space="preserve"> </v>
      </c>
      <c r="S88" t="str">
        <f>IFERROR(VLOOKUP(R88,продукты!P:Q,2,FALSE)," ")</f>
        <v xml:space="preserve"> </v>
      </c>
    </row>
    <row r="89" spans="4:19">
      <c r="D89" t="str">
        <f>IFERROR(VLOOKUP(C89,продукты!A:B,2,FALSE)," ")</f>
        <v xml:space="preserve"> </v>
      </c>
      <c r="G89" t="str">
        <f>IFERROR(VLOOKUP(F89,продукты!D:E,2,FALSE)," ")</f>
        <v xml:space="preserve"> </v>
      </c>
      <c r="J89" t="str">
        <f>IFERROR(VLOOKUP(I89,продукты!G:H,2,FALSE)," ")</f>
        <v xml:space="preserve"> </v>
      </c>
      <c r="M89" t="str">
        <f>IFERROR(VLOOKUP(L89,продукты!J:K,2,FALSE)," ")</f>
        <v xml:space="preserve"> </v>
      </c>
      <c r="P89" t="str">
        <f>IFERROR(VLOOKUP(O89,продукты!M:N,2,FALSE)," ")</f>
        <v xml:space="preserve"> </v>
      </c>
      <c r="S89" t="str">
        <f>IFERROR(VLOOKUP(R89,продукты!P:Q,2,FALSE)," ")</f>
        <v xml:space="preserve"> </v>
      </c>
    </row>
    <row r="90" spans="4:19">
      <c r="D90" t="str">
        <f>IFERROR(VLOOKUP(C90,продукты!A:B,2,FALSE)," ")</f>
        <v xml:space="preserve"> </v>
      </c>
      <c r="G90" t="str">
        <f>IFERROR(VLOOKUP(F90,продукты!D:E,2,FALSE)," ")</f>
        <v xml:space="preserve"> </v>
      </c>
      <c r="J90" t="str">
        <f>IFERROR(VLOOKUP(I90,продукты!G:H,2,FALSE)," ")</f>
        <v xml:space="preserve"> </v>
      </c>
      <c r="M90" t="str">
        <f>IFERROR(VLOOKUP(L90,продукты!J:K,2,FALSE)," ")</f>
        <v xml:space="preserve"> </v>
      </c>
      <c r="P90" t="str">
        <f>IFERROR(VLOOKUP(O90,продукты!M:N,2,FALSE)," ")</f>
        <v xml:space="preserve"> </v>
      </c>
      <c r="S90" t="str">
        <f>IFERROR(VLOOKUP(R90,продукты!P:Q,2,FALSE)," ")</f>
        <v xml:space="preserve"> </v>
      </c>
    </row>
    <row r="91" spans="4:19">
      <c r="D91" t="str">
        <f>IFERROR(VLOOKUP(C91,продукты!A:B,2,FALSE)," ")</f>
        <v xml:space="preserve"> </v>
      </c>
      <c r="G91" t="str">
        <f>IFERROR(VLOOKUP(F91,продукты!D:E,2,FALSE)," ")</f>
        <v xml:space="preserve"> </v>
      </c>
      <c r="J91" t="str">
        <f>IFERROR(VLOOKUP(I91,продукты!G:H,2,FALSE)," ")</f>
        <v xml:space="preserve"> </v>
      </c>
      <c r="M91" t="str">
        <f>IFERROR(VLOOKUP(L91,продукты!J:K,2,FALSE)," ")</f>
        <v xml:space="preserve"> </v>
      </c>
      <c r="P91" t="str">
        <f>IFERROR(VLOOKUP(O91,продукты!M:N,2,FALSE)," ")</f>
        <v xml:space="preserve"> </v>
      </c>
      <c r="S91" t="str">
        <f>IFERROR(VLOOKUP(R91,продукты!P:Q,2,FALSE)," ")</f>
        <v xml:space="preserve"> </v>
      </c>
    </row>
    <row r="92" spans="4:19">
      <c r="D92" t="str">
        <f>IFERROR(VLOOKUP(C92,продукты!A:B,2,FALSE)," ")</f>
        <v xml:space="preserve"> </v>
      </c>
      <c r="G92" t="str">
        <f>IFERROR(VLOOKUP(F92,продукты!D:E,2,FALSE)," ")</f>
        <v xml:space="preserve"> </v>
      </c>
      <c r="J92" t="str">
        <f>IFERROR(VLOOKUP(I92,продукты!G:H,2,FALSE)," ")</f>
        <v xml:space="preserve"> </v>
      </c>
      <c r="M92" t="str">
        <f>IFERROR(VLOOKUP(L92,продукты!J:K,2,FALSE)," ")</f>
        <v xml:space="preserve"> </v>
      </c>
      <c r="P92" t="str">
        <f>IFERROR(VLOOKUP(O92,продукты!M:N,2,FALSE)," ")</f>
        <v xml:space="preserve"> </v>
      </c>
      <c r="S92" t="str">
        <f>IFERROR(VLOOKUP(R92,продукты!P:Q,2,FALSE)," ")</f>
        <v xml:space="preserve"> </v>
      </c>
    </row>
    <row r="93" spans="4:19">
      <c r="D93" t="str">
        <f>IFERROR(VLOOKUP(C93,продукты!A:B,2,FALSE)," ")</f>
        <v xml:space="preserve"> </v>
      </c>
      <c r="G93" t="str">
        <f>IFERROR(VLOOKUP(F93,продукты!D:E,2,FALSE)," ")</f>
        <v xml:space="preserve"> </v>
      </c>
      <c r="J93" t="str">
        <f>IFERROR(VLOOKUP(I93,продукты!G:H,2,FALSE)," ")</f>
        <v xml:space="preserve"> </v>
      </c>
      <c r="M93" t="str">
        <f>IFERROR(VLOOKUP(L93,продукты!J:K,2,FALSE)," ")</f>
        <v xml:space="preserve"> </v>
      </c>
      <c r="P93" t="str">
        <f>IFERROR(VLOOKUP(O93,продукты!M:N,2,FALSE)," ")</f>
        <v xml:space="preserve"> </v>
      </c>
      <c r="S93" t="str">
        <f>IFERROR(VLOOKUP(R93,продукты!P:Q,2,FALSE)," ")</f>
        <v xml:space="preserve"> </v>
      </c>
    </row>
    <row r="94" spans="4:19">
      <c r="D94" t="str">
        <f>IFERROR(VLOOKUP(C94,продукты!A:B,2,FALSE)," ")</f>
        <v xml:space="preserve"> </v>
      </c>
      <c r="G94" t="str">
        <f>IFERROR(VLOOKUP(F94,продукты!D:E,2,FALSE)," ")</f>
        <v xml:space="preserve"> </v>
      </c>
      <c r="J94" t="str">
        <f>IFERROR(VLOOKUP(I94,продукты!G:H,2,FALSE)," ")</f>
        <v xml:space="preserve"> </v>
      </c>
      <c r="M94" t="str">
        <f>IFERROR(VLOOKUP(L94,продукты!J:K,2,FALSE)," ")</f>
        <v xml:space="preserve"> </v>
      </c>
      <c r="P94" t="str">
        <f>IFERROR(VLOOKUP(O94,продукты!M:N,2,FALSE)," ")</f>
        <v xml:space="preserve"> </v>
      </c>
      <c r="S94" t="str">
        <f>IFERROR(VLOOKUP(R94,продукты!P:Q,2,FALSE)," ")</f>
        <v xml:space="preserve"> </v>
      </c>
    </row>
    <row r="95" spans="4:19">
      <c r="D95" t="str">
        <f>IFERROR(VLOOKUP(C95,продукты!A:B,2,FALSE)," ")</f>
        <v xml:space="preserve"> </v>
      </c>
      <c r="G95" t="str">
        <f>IFERROR(VLOOKUP(F95,продукты!D:E,2,FALSE)," ")</f>
        <v xml:space="preserve"> </v>
      </c>
      <c r="J95" t="str">
        <f>IFERROR(VLOOKUP(I95,продукты!G:H,2,FALSE)," ")</f>
        <v xml:space="preserve"> </v>
      </c>
      <c r="M95" t="str">
        <f>IFERROR(VLOOKUP(L95,продукты!J:K,2,FALSE)," ")</f>
        <v xml:space="preserve"> </v>
      </c>
      <c r="P95" t="str">
        <f>IFERROR(VLOOKUP(O95,продукты!M:N,2,FALSE)," ")</f>
        <v xml:space="preserve"> </v>
      </c>
      <c r="S95" t="str">
        <f>IFERROR(VLOOKUP(R95,продукты!P:Q,2,FALSE)," ")</f>
        <v xml:space="preserve"> </v>
      </c>
    </row>
    <row r="96" spans="4:19">
      <c r="D96" t="str">
        <f>IFERROR(VLOOKUP(C96,продукты!A:B,2,FALSE)," ")</f>
        <v xml:space="preserve"> </v>
      </c>
      <c r="G96" t="str">
        <f>IFERROR(VLOOKUP(F96,продукты!D:E,2,FALSE)," ")</f>
        <v xml:space="preserve"> </v>
      </c>
      <c r="J96" t="str">
        <f>IFERROR(VLOOKUP(I96,продукты!G:H,2,FALSE)," ")</f>
        <v xml:space="preserve"> </v>
      </c>
      <c r="M96" t="str">
        <f>IFERROR(VLOOKUP(L96,продукты!J:K,2,FALSE)," ")</f>
        <v xml:space="preserve"> </v>
      </c>
      <c r="P96" t="str">
        <f>IFERROR(VLOOKUP(O96,продукты!M:N,2,FALSE)," ")</f>
        <v xml:space="preserve"> </v>
      </c>
      <c r="S96" t="str">
        <f>IFERROR(VLOOKUP(R96,продукты!P:Q,2,FALSE)," ")</f>
        <v xml:space="preserve"> </v>
      </c>
    </row>
    <row r="97" spans="4:19">
      <c r="D97" t="str">
        <f>IFERROR(VLOOKUP(C97,продукты!A:B,2,FALSE)," ")</f>
        <v xml:space="preserve"> </v>
      </c>
      <c r="G97" t="str">
        <f>IFERROR(VLOOKUP(F97,продукты!D:E,2,FALSE)," ")</f>
        <v xml:space="preserve"> </v>
      </c>
      <c r="J97" t="str">
        <f>IFERROR(VLOOKUP(I97,продукты!G:H,2,FALSE)," ")</f>
        <v xml:space="preserve"> </v>
      </c>
      <c r="M97" t="str">
        <f>IFERROR(VLOOKUP(L97,продукты!J:K,2,FALSE)," ")</f>
        <v xml:space="preserve"> </v>
      </c>
      <c r="P97" t="str">
        <f>IFERROR(VLOOKUP(O97,продукты!M:N,2,FALSE)," ")</f>
        <v xml:space="preserve"> </v>
      </c>
      <c r="S97" t="str">
        <f>IFERROR(VLOOKUP(R97,продукты!P:Q,2,FALSE)," ")</f>
        <v xml:space="preserve"> </v>
      </c>
    </row>
    <row r="98" spans="4:19">
      <c r="D98" t="str">
        <f>IFERROR(VLOOKUP(C98,продукты!A:B,2,FALSE)," ")</f>
        <v xml:space="preserve"> </v>
      </c>
      <c r="G98" t="str">
        <f>IFERROR(VLOOKUP(F98,продукты!D:E,2,FALSE)," ")</f>
        <v xml:space="preserve"> </v>
      </c>
      <c r="J98" t="str">
        <f>IFERROR(VLOOKUP(I98,продукты!G:H,2,FALSE)," ")</f>
        <v xml:space="preserve"> </v>
      </c>
      <c r="M98" t="str">
        <f>IFERROR(VLOOKUP(L98,продукты!J:K,2,FALSE)," ")</f>
        <v xml:space="preserve"> </v>
      </c>
      <c r="P98" t="str">
        <f>IFERROR(VLOOKUP(O98,продукты!M:N,2,FALSE)," ")</f>
        <v xml:space="preserve"> </v>
      </c>
      <c r="S98" t="str">
        <f>IFERROR(VLOOKUP(R98,продукты!P:Q,2,FALSE)," ")</f>
        <v xml:space="preserve"> </v>
      </c>
    </row>
    <row r="99" spans="4:19">
      <c r="D99" t="str">
        <f>IFERROR(VLOOKUP(C99,продукты!A:B,2,FALSE)," ")</f>
        <v xml:space="preserve"> </v>
      </c>
      <c r="G99" t="str">
        <f>IFERROR(VLOOKUP(F99,продукты!D:E,2,FALSE)," ")</f>
        <v xml:space="preserve"> </v>
      </c>
      <c r="J99" t="str">
        <f>IFERROR(VLOOKUP(I99,продукты!G:H,2,FALSE)," ")</f>
        <v xml:space="preserve"> </v>
      </c>
      <c r="M99" t="str">
        <f>IFERROR(VLOOKUP(L99,продукты!J:K,2,FALSE)," ")</f>
        <v xml:space="preserve"> </v>
      </c>
      <c r="P99" t="str">
        <f>IFERROR(VLOOKUP(O99,продукты!M:N,2,FALSE)," ")</f>
        <v xml:space="preserve"> </v>
      </c>
      <c r="S99" t="str">
        <f>IFERROR(VLOOKUP(R99,продукты!P:Q,2,FALSE)," ")</f>
        <v xml:space="preserve"> </v>
      </c>
    </row>
    <row r="100" spans="4:19">
      <c r="D100" t="str">
        <f>IFERROR(VLOOKUP(C100,продукты!A:B,2,FALSE)," ")</f>
        <v xml:space="preserve"> </v>
      </c>
      <c r="G100" t="str">
        <f>IFERROR(VLOOKUP(F100,продукты!D:E,2,FALSE)," ")</f>
        <v xml:space="preserve"> </v>
      </c>
      <c r="J100" t="str">
        <f>IFERROR(VLOOKUP(I100,продукты!G:H,2,FALSE)," ")</f>
        <v xml:space="preserve"> </v>
      </c>
      <c r="M100" t="str">
        <f>IFERROR(VLOOKUP(L100,продукты!J:K,2,FALSE)," ")</f>
        <v xml:space="preserve"> </v>
      </c>
      <c r="P100" t="str">
        <f>IFERROR(VLOOKUP(O100,продукты!M:N,2,FALSE)," ")</f>
        <v xml:space="preserve"> </v>
      </c>
      <c r="S100" t="str">
        <f>IFERROR(VLOOKUP(R100,продукты!P:Q,2,FALSE)," ")</f>
        <v xml:space="preserve"> </v>
      </c>
    </row>
    <row r="101" spans="4:19">
      <c r="D101" t="str">
        <f>IFERROR(VLOOKUP(C101,продукты!A:B,2,FALSE)," ")</f>
        <v xml:space="preserve"> </v>
      </c>
      <c r="G101" t="str">
        <f>IFERROR(VLOOKUP(F101,продукты!D:E,2,FALSE)," ")</f>
        <v xml:space="preserve"> </v>
      </c>
      <c r="J101" t="str">
        <f>IFERROR(VLOOKUP(I101,продукты!G:H,2,FALSE)," ")</f>
        <v xml:space="preserve"> </v>
      </c>
      <c r="M101" t="str">
        <f>IFERROR(VLOOKUP(L101,продукты!J:K,2,FALSE)," ")</f>
        <v xml:space="preserve"> </v>
      </c>
      <c r="P101" t="str">
        <f>IFERROR(VLOOKUP(O101,продукты!M:N,2,FALSE)," ")</f>
        <v xml:space="preserve"> </v>
      </c>
      <c r="S101" t="str">
        <f>IFERROR(VLOOKUP(R101,продукты!P:Q,2,FALSE)," ")</f>
        <v xml:space="preserve"> </v>
      </c>
    </row>
    <row r="102" spans="4:19">
      <c r="D102" t="str">
        <f>IFERROR(VLOOKUP(C102,продукты!A:B,2,FALSE)," ")</f>
        <v xml:space="preserve"> </v>
      </c>
      <c r="G102" t="str">
        <f>IFERROR(VLOOKUP(F102,продукты!D:E,2,FALSE)," ")</f>
        <v xml:space="preserve"> </v>
      </c>
      <c r="J102" t="str">
        <f>IFERROR(VLOOKUP(I102,продукты!G:H,2,FALSE)," ")</f>
        <v xml:space="preserve"> </v>
      </c>
      <c r="M102" t="str">
        <f>IFERROR(VLOOKUP(L102,продукты!J:K,2,FALSE)," ")</f>
        <v xml:space="preserve"> </v>
      </c>
      <c r="P102" t="str">
        <f>IFERROR(VLOOKUP(O102,продукты!M:N,2,FALSE)," ")</f>
        <v xml:space="preserve"> </v>
      </c>
      <c r="S102" t="str">
        <f>IFERROR(VLOOKUP(R102,продукты!P:Q,2,FALSE)," ")</f>
        <v xml:space="preserve"> </v>
      </c>
    </row>
    <row r="103" spans="4:19">
      <c r="D103" t="str">
        <f>IFERROR(VLOOKUP(C103,продукты!A:B,2,FALSE)," ")</f>
        <v xml:space="preserve"> </v>
      </c>
      <c r="G103" t="str">
        <f>IFERROR(VLOOKUP(F103,продукты!D:E,2,FALSE)," ")</f>
        <v xml:space="preserve"> </v>
      </c>
      <c r="J103" t="str">
        <f>IFERROR(VLOOKUP(I103,продукты!G:H,2,FALSE)," ")</f>
        <v xml:space="preserve"> </v>
      </c>
      <c r="M103" t="str">
        <f>IFERROR(VLOOKUP(L103,продукты!J:K,2,FALSE)," ")</f>
        <v xml:space="preserve"> </v>
      </c>
      <c r="P103" t="str">
        <f>IFERROR(VLOOKUP(O103,продукты!M:N,2,FALSE)," ")</f>
        <v xml:space="preserve"> </v>
      </c>
      <c r="S103" t="str">
        <f>IFERROR(VLOOKUP(R103,продукты!P:Q,2,FALSE)," ")</f>
        <v xml:space="preserve"> </v>
      </c>
    </row>
    <row r="104" spans="4:19">
      <c r="D104" t="str">
        <f>IFERROR(VLOOKUP(C104,продукты!A:B,2,FALSE)," ")</f>
        <v xml:space="preserve"> </v>
      </c>
      <c r="G104" t="str">
        <f>IFERROR(VLOOKUP(F104,продукты!D:E,2,FALSE)," ")</f>
        <v xml:space="preserve"> </v>
      </c>
      <c r="J104" t="str">
        <f>IFERROR(VLOOKUP(I104,продукты!G:H,2,FALSE)," ")</f>
        <v xml:space="preserve"> </v>
      </c>
      <c r="M104" t="str">
        <f>IFERROR(VLOOKUP(L104,продукты!J:K,2,FALSE)," ")</f>
        <v xml:space="preserve"> </v>
      </c>
      <c r="P104" t="str">
        <f>IFERROR(VLOOKUP(O104,продукты!M:N,2,FALSE)," ")</f>
        <v xml:space="preserve"> </v>
      </c>
      <c r="S104" t="str">
        <f>IFERROR(VLOOKUP(R104,продукты!P:Q,2,FALSE)," ")</f>
        <v xml:space="preserve"> </v>
      </c>
    </row>
    <row r="105" spans="4:19">
      <c r="D105" t="str">
        <f>IFERROR(VLOOKUP(C105,продукты!A:B,2,FALSE)," ")</f>
        <v xml:space="preserve"> </v>
      </c>
      <c r="G105" t="str">
        <f>IFERROR(VLOOKUP(F105,продукты!D:E,2,FALSE)," ")</f>
        <v xml:space="preserve"> </v>
      </c>
      <c r="J105" t="str">
        <f>IFERROR(VLOOKUP(I105,продукты!G:H,2,FALSE)," ")</f>
        <v xml:space="preserve"> </v>
      </c>
      <c r="M105" t="str">
        <f>IFERROR(VLOOKUP(L105,продукты!J:K,2,FALSE)," ")</f>
        <v xml:space="preserve"> </v>
      </c>
      <c r="P105" t="str">
        <f>IFERROR(VLOOKUP(O105,продукты!M:N,2,FALSE)," ")</f>
        <v xml:space="preserve"> </v>
      </c>
      <c r="S105" t="str">
        <f>IFERROR(VLOOKUP(R105,продукты!P:Q,2,FALSE)," ")</f>
        <v xml:space="preserve"> </v>
      </c>
    </row>
    <row r="106" spans="4:19">
      <c r="D106" t="str">
        <f>IFERROR(VLOOKUP(C106,продукты!A:B,2,FALSE)," ")</f>
        <v xml:space="preserve"> </v>
      </c>
      <c r="G106" t="str">
        <f>IFERROR(VLOOKUP(F106,продукты!D:E,2,FALSE)," ")</f>
        <v xml:space="preserve"> </v>
      </c>
      <c r="J106" t="str">
        <f>IFERROR(VLOOKUP(I106,продукты!G:H,2,FALSE)," ")</f>
        <v xml:space="preserve"> </v>
      </c>
      <c r="M106" t="str">
        <f>IFERROR(VLOOKUP(L106,продукты!J:K,2,FALSE)," ")</f>
        <v xml:space="preserve"> </v>
      </c>
      <c r="P106" t="str">
        <f>IFERROR(VLOOKUP(O106,продукты!M:N,2,FALSE)," ")</f>
        <v xml:space="preserve"> </v>
      </c>
      <c r="S106" t="str">
        <f>IFERROR(VLOOKUP(R106,продукты!P:Q,2,FALSE)," ")</f>
        <v xml:space="preserve"> </v>
      </c>
    </row>
    <row r="107" spans="4:19">
      <c r="D107" t="str">
        <f>IFERROR(VLOOKUP(C107,продукты!A:B,2,FALSE)," ")</f>
        <v xml:space="preserve"> </v>
      </c>
      <c r="G107" t="str">
        <f>IFERROR(VLOOKUP(F107,продукты!D:E,2,FALSE)," ")</f>
        <v xml:space="preserve"> </v>
      </c>
      <c r="J107" t="str">
        <f>IFERROR(VLOOKUP(I107,продукты!G:H,2,FALSE)," ")</f>
        <v xml:space="preserve"> </v>
      </c>
      <c r="M107" t="str">
        <f>IFERROR(VLOOKUP(L107,продукты!J:K,2,FALSE)," ")</f>
        <v xml:space="preserve"> </v>
      </c>
      <c r="P107" t="str">
        <f>IFERROR(VLOOKUP(O107,продукты!M:N,2,FALSE)," ")</f>
        <v xml:space="preserve"> </v>
      </c>
      <c r="S107" t="str">
        <f>IFERROR(VLOOKUP(R107,продукты!P:Q,2,FALSE)," ")</f>
        <v xml:space="preserve"> </v>
      </c>
    </row>
    <row r="108" spans="4:19">
      <c r="D108" t="str">
        <f>IFERROR(VLOOKUP(C108,продукты!A:B,2,FALSE)," ")</f>
        <v xml:space="preserve"> </v>
      </c>
      <c r="G108" t="str">
        <f>IFERROR(VLOOKUP(F108,продукты!D:E,2,FALSE)," ")</f>
        <v xml:space="preserve"> </v>
      </c>
      <c r="J108" t="str">
        <f>IFERROR(VLOOKUP(I108,продукты!G:H,2,FALSE)," ")</f>
        <v xml:space="preserve"> </v>
      </c>
      <c r="M108" t="str">
        <f>IFERROR(VLOOKUP(L108,продукты!J:K,2,FALSE)," ")</f>
        <v xml:space="preserve"> </v>
      </c>
      <c r="P108" t="str">
        <f>IFERROR(VLOOKUP(O108,продукты!M:N,2,FALSE)," ")</f>
        <v xml:space="preserve"> </v>
      </c>
      <c r="S108" t="str">
        <f>IFERROR(VLOOKUP(R108,продукты!P:Q,2,FALSE)," ")</f>
        <v xml:space="preserve"> </v>
      </c>
    </row>
    <row r="109" spans="4:19">
      <c r="D109" t="str">
        <f>IFERROR(VLOOKUP(C109,продукты!A:B,2,FALSE)," ")</f>
        <v xml:space="preserve"> </v>
      </c>
      <c r="G109" t="str">
        <f>IFERROR(VLOOKUP(F109,продукты!D:E,2,FALSE)," ")</f>
        <v xml:space="preserve"> </v>
      </c>
      <c r="J109" t="str">
        <f>IFERROR(VLOOKUP(I109,продукты!G:H,2,FALSE)," ")</f>
        <v xml:space="preserve"> </v>
      </c>
      <c r="M109" t="str">
        <f>IFERROR(VLOOKUP(L109,продукты!J:K,2,FALSE)," ")</f>
        <v xml:space="preserve"> </v>
      </c>
      <c r="P109" t="str">
        <f>IFERROR(VLOOKUP(O109,продукты!M:N,2,FALSE)," ")</f>
        <v xml:space="preserve"> </v>
      </c>
      <c r="S109" t="str">
        <f>IFERROR(VLOOKUP(R109,продукты!P:Q,2,FALSE)," ")</f>
        <v xml:space="preserve"> </v>
      </c>
    </row>
    <row r="110" spans="4:19">
      <c r="D110" t="str">
        <f>IFERROR(VLOOKUP(C110,продукты!A:B,2,FALSE)," ")</f>
        <v xml:space="preserve"> </v>
      </c>
      <c r="G110" t="str">
        <f>IFERROR(VLOOKUP(F110,продукты!D:E,2,FALSE)," ")</f>
        <v xml:space="preserve"> </v>
      </c>
      <c r="J110" t="str">
        <f>IFERROR(VLOOKUP(I110,продукты!G:H,2,FALSE)," ")</f>
        <v xml:space="preserve"> </v>
      </c>
      <c r="M110" t="str">
        <f>IFERROR(VLOOKUP(L110,продукты!J:K,2,FALSE)," ")</f>
        <v xml:space="preserve"> </v>
      </c>
      <c r="P110" t="str">
        <f>IFERROR(VLOOKUP(O110,продукты!M:N,2,FALSE)," ")</f>
        <v xml:space="preserve"> </v>
      </c>
      <c r="S110" t="str">
        <f>IFERROR(VLOOKUP(R110,продукты!P:Q,2,FALSE)," ")</f>
        <v xml:space="preserve"> </v>
      </c>
    </row>
    <row r="111" spans="4:19">
      <c r="D111" t="str">
        <f>IFERROR(VLOOKUP(C111,продукты!A:B,2,FALSE)," ")</f>
        <v xml:space="preserve"> </v>
      </c>
      <c r="G111" t="str">
        <f>IFERROR(VLOOKUP(F111,продукты!D:E,2,FALSE)," ")</f>
        <v xml:space="preserve"> </v>
      </c>
      <c r="J111" t="str">
        <f>IFERROR(VLOOKUP(I111,продукты!G:H,2,FALSE)," ")</f>
        <v xml:space="preserve"> </v>
      </c>
      <c r="M111" t="str">
        <f>IFERROR(VLOOKUP(L111,продукты!J:K,2,FALSE)," ")</f>
        <v xml:space="preserve"> </v>
      </c>
      <c r="P111" t="str">
        <f>IFERROR(VLOOKUP(O111,продукты!M:N,2,FALSE)," ")</f>
        <v xml:space="preserve"> </v>
      </c>
      <c r="S111" t="str">
        <f>IFERROR(VLOOKUP(R111,продукты!P:Q,2,FALSE)," ")</f>
        <v xml:space="preserve"> </v>
      </c>
    </row>
    <row r="112" spans="4:19">
      <c r="D112" t="str">
        <f>IFERROR(VLOOKUP(C112,продукты!A:B,2,FALSE)," ")</f>
        <v xml:space="preserve"> </v>
      </c>
      <c r="G112" t="str">
        <f>IFERROR(VLOOKUP(F112,продукты!D:E,2,FALSE)," ")</f>
        <v xml:space="preserve"> </v>
      </c>
      <c r="J112" t="str">
        <f>IFERROR(VLOOKUP(I112,продукты!G:H,2,FALSE)," ")</f>
        <v xml:space="preserve"> </v>
      </c>
      <c r="M112" t="str">
        <f>IFERROR(VLOOKUP(L112,продукты!J:K,2,FALSE)," ")</f>
        <v xml:space="preserve"> </v>
      </c>
      <c r="P112" t="str">
        <f>IFERROR(VLOOKUP(O112,продукты!M:N,2,FALSE)," ")</f>
        <v xml:space="preserve"> </v>
      </c>
      <c r="S112" t="str">
        <f>IFERROR(VLOOKUP(R112,продукты!P:Q,2,FALSE)," ")</f>
        <v xml:space="preserve"> </v>
      </c>
    </row>
    <row r="113" spans="4:19">
      <c r="D113" t="str">
        <f>IFERROR(VLOOKUP(C113,продукты!A:B,2,FALSE)," ")</f>
        <v xml:space="preserve"> </v>
      </c>
      <c r="G113" t="str">
        <f>IFERROR(VLOOKUP(F113,продукты!D:E,2,FALSE)," ")</f>
        <v xml:space="preserve"> </v>
      </c>
      <c r="J113" t="str">
        <f>IFERROR(VLOOKUP(I113,продукты!G:H,2,FALSE)," ")</f>
        <v xml:space="preserve"> </v>
      </c>
      <c r="M113" t="str">
        <f>IFERROR(VLOOKUP(L113,продукты!J:K,2,FALSE)," ")</f>
        <v xml:space="preserve"> </v>
      </c>
      <c r="P113" t="str">
        <f>IFERROR(VLOOKUP(O113,продукты!M:N,2,FALSE)," ")</f>
        <v xml:space="preserve"> </v>
      </c>
      <c r="S113" t="str">
        <f>IFERROR(VLOOKUP(R113,продукты!P:Q,2,FALSE)," ")</f>
        <v xml:space="preserve"> </v>
      </c>
    </row>
    <row r="114" spans="4:19">
      <c r="D114" t="str">
        <f>IFERROR(VLOOKUP(C114,продукты!A:B,2,FALSE)," ")</f>
        <v xml:space="preserve"> </v>
      </c>
      <c r="G114" t="str">
        <f>IFERROR(VLOOKUP(F114,продукты!D:E,2,FALSE)," ")</f>
        <v xml:space="preserve"> </v>
      </c>
      <c r="J114" t="str">
        <f>IFERROR(VLOOKUP(I114,продукты!G:H,2,FALSE)," ")</f>
        <v xml:space="preserve"> </v>
      </c>
      <c r="M114" t="str">
        <f>IFERROR(VLOOKUP(L114,продукты!J:K,2,FALSE)," ")</f>
        <v xml:space="preserve"> </v>
      </c>
      <c r="P114" t="str">
        <f>IFERROR(VLOOKUP(O114,продукты!M:N,2,FALSE)," ")</f>
        <v xml:space="preserve"> </v>
      </c>
      <c r="S114" t="str">
        <f>IFERROR(VLOOKUP(R114,продукты!P:Q,2,FALSE)," ")</f>
        <v xml:space="preserve"> </v>
      </c>
    </row>
    <row r="115" spans="4:19">
      <c r="D115" t="str">
        <f>IFERROR(VLOOKUP(C115,продукты!A:B,2,FALSE)," ")</f>
        <v xml:space="preserve"> </v>
      </c>
      <c r="G115" t="str">
        <f>IFERROR(VLOOKUP(F115,продукты!D:E,2,FALSE)," ")</f>
        <v xml:space="preserve"> </v>
      </c>
      <c r="J115" t="str">
        <f>IFERROR(VLOOKUP(I115,продукты!G:H,2,FALSE)," ")</f>
        <v xml:space="preserve"> </v>
      </c>
      <c r="M115" t="str">
        <f>IFERROR(VLOOKUP(L115,продукты!J:K,2,FALSE)," ")</f>
        <v xml:space="preserve"> </v>
      </c>
      <c r="P115" t="str">
        <f>IFERROR(VLOOKUP(O115,продукты!M:N,2,FALSE)," ")</f>
        <v xml:space="preserve"> </v>
      </c>
      <c r="S115" t="str">
        <f>IFERROR(VLOOKUP(R115,продукты!P:Q,2,FALSE)," ")</f>
        <v xml:space="preserve"> </v>
      </c>
    </row>
    <row r="116" spans="4:19">
      <c r="D116" t="str">
        <f>IFERROR(VLOOKUP(C116,продукты!A:B,2,FALSE)," ")</f>
        <v xml:space="preserve"> </v>
      </c>
      <c r="G116" t="str">
        <f>IFERROR(VLOOKUP(F116,продукты!D:E,2,FALSE)," ")</f>
        <v xml:space="preserve"> </v>
      </c>
      <c r="J116" t="str">
        <f>IFERROR(VLOOKUP(I116,продукты!G:H,2,FALSE)," ")</f>
        <v xml:space="preserve"> </v>
      </c>
      <c r="M116" t="str">
        <f>IFERROR(VLOOKUP(L116,продукты!J:K,2,FALSE)," ")</f>
        <v xml:space="preserve"> </v>
      </c>
      <c r="P116" t="str">
        <f>IFERROR(VLOOKUP(O116,продукты!M:N,2,FALSE)," ")</f>
        <v xml:space="preserve"> </v>
      </c>
      <c r="S116" t="str">
        <f>IFERROR(VLOOKUP(R116,продукты!P:Q,2,FALSE)," ")</f>
        <v xml:space="preserve"> </v>
      </c>
    </row>
    <row r="117" spans="4:19">
      <c r="D117" t="str">
        <f>IFERROR(VLOOKUP(C117,продукты!A:B,2,FALSE)," ")</f>
        <v xml:space="preserve"> </v>
      </c>
      <c r="G117" t="str">
        <f>IFERROR(VLOOKUP(F117,продукты!D:E,2,FALSE)," ")</f>
        <v xml:space="preserve"> </v>
      </c>
      <c r="J117" t="str">
        <f>IFERROR(VLOOKUP(I117,продукты!G:H,2,FALSE)," ")</f>
        <v xml:space="preserve"> </v>
      </c>
      <c r="M117" t="str">
        <f>IFERROR(VLOOKUP(L117,продукты!J:K,2,FALSE)," ")</f>
        <v xml:space="preserve"> </v>
      </c>
      <c r="P117" t="str">
        <f>IFERROR(VLOOKUP(O117,продукты!M:N,2,FALSE)," ")</f>
        <v xml:space="preserve"> </v>
      </c>
      <c r="S117" t="str">
        <f>IFERROR(VLOOKUP(R117,продукты!P:Q,2,FALSE)," ")</f>
        <v xml:space="preserve"> </v>
      </c>
    </row>
    <row r="118" spans="4:19">
      <c r="D118" t="str">
        <f>IFERROR(VLOOKUP(C118,продукты!A:B,2,FALSE)," ")</f>
        <v xml:space="preserve"> </v>
      </c>
      <c r="G118" t="str">
        <f>IFERROR(VLOOKUP(F118,продукты!D:E,2,FALSE)," ")</f>
        <v xml:space="preserve"> </v>
      </c>
      <c r="J118" t="str">
        <f>IFERROR(VLOOKUP(I118,продукты!G:H,2,FALSE)," ")</f>
        <v xml:space="preserve"> </v>
      </c>
      <c r="M118" t="str">
        <f>IFERROR(VLOOKUP(L118,продукты!J:K,2,FALSE)," ")</f>
        <v xml:space="preserve"> </v>
      </c>
      <c r="P118" t="str">
        <f>IFERROR(VLOOKUP(O118,продукты!M:N,2,FALSE)," ")</f>
        <v xml:space="preserve"> </v>
      </c>
      <c r="S118" t="str">
        <f>IFERROR(VLOOKUP(R118,продукты!P:Q,2,FALSE)," ")</f>
        <v xml:space="preserve"> </v>
      </c>
    </row>
    <row r="119" spans="4:19">
      <c r="D119" t="str">
        <f>IFERROR(VLOOKUP(C119,продукты!A:B,2,FALSE)," ")</f>
        <v xml:space="preserve"> </v>
      </c>
      <c r="G119" t="str">
        <f>IFERROR(VLOOKUP(F119,продукты!D:E,2,FALSE)," ")</f>
        <v xml:space="preserve"> </v>
      </c>
      <c r="J119" t="str">
        <f>IFERROR(VLOOKUP(I119,продукты!G:H,2,FALSE)," ")</f>
        <v xml:space="preserve"> </v>
      </c>
      <c r="M119" t="str">
        <f>IFERROR(VLOOKUP(L119,продукты!J:K,2,FALSE)," ")</f>
        <v xml:space="preserve"> </v>
      </c>
      <c r="P119" t="str">
        <f>IFERROR(VLOOKUP(O119,продукты!M:N,2,FALSE)," ")</f>
        <v xml:space="preserve"> </v>
      </c>
      <c r="S119" t="str">
        <f>IFERROR(VLOOKUP(R119,продукты!P:Q,2,FALSE)," ")</f>
        <v xml:space="preserve"> </v>
      </c>
    </row>
    <row r="120" spans="4:19">
      <c r="D120" t="str">
        <f>IFERROR(VLOOKUP(C120,продукты!A:B,2,FALSE)," ")</f>
        <v xml:space="preserve"> </v>
      </c>
      <c r="G120" t="str">
        <f>IFERROR(VLOOKUP(F120,продукты!D:E,2,FALSE)," ")</f>
        <v xml:space="preserve"> </v>
      </c>
      <c r="J120" t="str">
        <f>IFERROR(VLOOKUP(I120,продукты!G:H,2,FALSE)," ")</f>
        <v xml:space="preserve"> </v>
      </c>
      <c r="M120" t="str">
        <f>IFERROR(VLOOKUP(L120,продукты!J:K,2,FALSE)," ")</f>
        <v xml:space="preserve"> </v>
      </c>
      <c r="P120" t="str">
        <f>IFERROR(VLOOKUP(O120,продукты!M:N,2,FALSE)," ")</f>
        <v xml:space="preserve"> </v>
      </c>
      <c r="S120" t="str">
        <f>IFERROR(VLOOKUP(R120,продукты!P:Q,2,FALSE)," ")</f>
        <v xml:space="preserve"> </v>
      </c>
    </row>
    <row r="121" spans="4:19">
      <c r="D121" t="str">
        <f>IFERROR(VLOOKUP(C121,продукты!A:B,2,FALSE)," ")</f>
        <v xml:space="preserve"> </v>
      </c>
      <c r="G121" t="str">
        <f>IFERROR(VLOOKUP(F121,продукты!D:E,2,FALSE)," ")</f>
        <v xml:space="preserve"> </v>
      </c>
      <c r="J121" t="str">
        <f>IFERROR(VLOOKUP(I121,продукты!G:H,2,FALSE)," ")</f>
        <v xml:space="preserve"> </v>
      </c>
      <c r="M121" t="str">
        <f>IFERROR(VLOOKUP(L121,продукты!J:K,2,FALSE)," ")</f>
        <v xml:space="preserve"> </v>
      </c>
      <c r="P121" t="str">
        <f>IFERROR(VLOOKUP(O121,продукты!M:N,2,FALSE)," ")</f>
        <v xml:space="preserve"> </v>
      </c>
      <c r="S121" t="str">
        <f>IFERROR(VLOOKUP(R121,продукты!P:Q,2,FALSE)," ")</f>
        <v xml:space="preserve"> </v>
      </c>
    </row>
    <row r="122" spans="4:19">
      <c r="D122" t="str">
        <f>IFERROR(VLOOKUP(C122,продукты!A:B,2,FALSE)," ")</f>
        <v xml:space="preserve"> </v>
      </c>
      <c r="G122" t="str">
        <f>IFERROR(VLOOKUP(F122,продукты!D:E,2,FALSE)," ")</f>
        <v xml:space="preserve"> </v>
      </c>
      <c r="J122" t="str">
        <f>IFERROR(VLOOKUP(I122,продукты!G:H,2,FALSE)," ")</f>
        <v xml:space="preserve"> </v>
      </c>
      <c r="M122" t="str">
        <f>IFERROR(VLOOKUP(L122,продукты!J:K,2,FALSE)," ")</f>
        <v xml:space="preserve"> </v>
      </c>
      <c r="P122" t="str">
        <f>IFERROR(VLOOKUP(O122,продукты!M:N,2,FALSE)," ")</f>
        <v xml:space="preserve"> </v>
      </c>
      <c r="S122" t="str">
        <f>IFERROR(VLOOKUP(R122,продукты!P:Q,2,FALSE)," ")</f>
        <v xml:space="preserve"> </v>
      </c>
    </row>
    <row r="123" spans="4:19">
      <c r="D123" t="str">
        <f>IFERROR(VLOOKUP(C123,продукты!A:B,2,FALSE)," ")</f>
        <v xml:space="preserve"> </v>
      </c>
      <c r="G123" t="str">
        <f>IFERROR(VLOOKUP(F123,продукты!D:E,2,FALSE)," ")</f>
        <v xml:space="preserve"> </v>
      </c>
      <c r="J123" t="str">
        <f>IFERROR(VLOOKUP(I123,продукты!G:H,2,FALSE)," ")</f>
        <v xml:space="preserve"> </v>
      </c>
      <c r="M123" t="str">
        <f>IFERROR(VLOOKUP(L123,продукты!J:K,2,FALSE)," ")</f>
        <v xml:space="preserve"> </v>
      </c>
      <c r="P123" t="str">
        <f>IFERROR(VLOOKUP(O123,продукты!M:N,2,FALSE)," ")</f>
        <v xml:space="preserve"> </v>
      </c>
      <c r="S123" t="str">
        <f>IFERROR(VLOOKUP(R123,продукты!P:Q,2,FALSE)," ")</f>
        <v xml:space="preserve"> </v>
      </c>
    </row>
    <row r="124" spans="4:19">
      <c r="D124" t="str">
        <f>IFERROR(VLOOKUP(C124,продукты!A:B,2,FALSE)," ")</f>
        <v xml:space="preserve"> </v>
      </c>
      <c r="G124" t="str">
        <f>IFERROR(VLOOKUP(F124,продукты!D:E,2,FALSE)," ")</f>
        <v xml:space="preserve"> </v>
      </c>
      <c r="J124" t="str">
        <f>IFERROR(VLOOKUP(I124,продукты!G:H,2,FALSE)," ")</f>
        <v xml:space="preserve"> </v>
      </c>
      <c r="M124" t="str">
        <f>IFERROR(VLOOKUP(L124,продукты!J:K,2,FALSE)," ")</f>
        <v xml:space="preserve"> </v>
      </c>
      <c r="P124" t="str">
        <f>IFERROR(VLOOKUP(O124,продукты!M:N,2,FALSE)," ")</f>
        <v xml:space="preserve"> </v>
      </c>
      <c r="S124" t="str">
        <f>IFERROR(VLOOKUP(R124,продукты!P:Q,2,FALSE)," ")</f>
        <v xml:space="preserve"> </v>
      </c>
    </row>
    <row r="125" spans="4:19">
      <c r="D125" t="str">
        <f>IFERROR(VLOOKUP(C125,продукты!A:B,2,FALSE)," ")</f>
        <v xml:space="preserve"> </v>
      </c>
      <c r="G125" t="str">
        <f>IFERROR(VLOOKUP(F125,продукты!D:E,2,FALSE)," ")</f>
        <v xml:space="preserve"> </v>
      </c>
      <c r="J125" t="str">
        <f>IFERROR(VLOOKUP(I125,продукты!G:H,2,FALSE)," ")</f>
        <v xml:space="preserve"> </v>
      </c>
      <c r="M125" t="str">
        <f>IFERROR(VLOOKUP(L125,продукты!J:K,2,FALSE)," ")</f>
        <v xml:space="preserve"> </v>
      </c>
      <c r="P125" t="str">
        <f>IFERROR(VLOOKUP(O125,продукты!M:N,2,FALSE)," ")</f>
        <v xml:space="preserve"> </v>
      </c>
      <c r="S125" t="str">
        <f>IFERROR(VLOOKUP(R125,продукты!P:Q,2,FALSE)," ")</f>
        <v xml:space="preserve"> </v>
      </c>
    </row>
    <row r="126" spans="4:19">
      <c r="D126" t="str">
        <f>IFERROR(VLOOKUP(C126,продукты!A:B,2,FALSE)," ")</f>
        <v xml:space="preserve"> </v>
      </c>
      <c r="G126" t="str">
        <f>IFERROR(VLOOKUP(F126,продукты!D:E,2,FALSE)," ")</f>
        <v xml:space="preserve"> </v>
      </c>
      <c r="J126" t="str">
        <f>IFERROR(VLOOKUP(I126,продукты!G:H,2,FALSE)," ")</f>
        <v xml:space="preserve"> </v>
      </c>
      <c r="M126" t="str">
        <f>IFERROR(VLOOKUP(L126,продукты!J:K,2,FALSE)," ")</f>
        <v xml:space="preserve"> </v>
      </c>
      <c r="P126" t="str">
        <f>IFERROR(VLOOKUP(O126,продукты!M:N,2,FALSE)," ")</f>
        <v xml:space="preserve"> </v>
      </c>
      <c r="S126" t="str">
        <f>IFERROR(VLOOKUP(R126,продукты!P:Q,2,FALSE)," ")</f>
        <v xml:space="preserve"> </v>
      </c>
    </row>
    <row r="127" spans="4:19">
      <c r="D127" t="str">
        <f>IFERROR(VLOOKUP(C127,продукты!A:B,2,FALSE)," ")</f>
        <v xml:space="preserve"> </v>
      </c>
      <c r="G127" t="str">
        <f>IFERROR(VLOOKUP(F127,продукты!D:E,2,FALSE)," ")</f>
        <v xml:space="preserve"> </v>
      </c>
      <c r="J127" t="str">
        <f>IFERROR(VLOOKUP(I127,продукты!G:H,2,FALSE)," ")</f>
        <v xml:space="preserve"> </v>
      </c>
      <c r="M127" t="str">
        <f>IFERROR(VLOOKUP(L127,продукты!J:K,2,FALSE)," ")</f>
        <v xml:space="preserve"> </v>
      </c>
      <c r="P127" t="str">
        <f>IFERROR(VLOOKUP(O127,продукты!M:N,2,FALSE)," ")</f>
        <v xml:space="preserve"> </v>
      </c>
      <c r="S127" t="str">
        <f>IFERROR(VLOOKUP(R127,продукты!P:Q,2,FALSE)," ")</f>
        <v xml:space="preserve"> </v>
      </c>
    </row>
    <row r="128" spans="4:19">
      <c r="D128" t="str">
        <f>IFERROR(VLOOKUP(C128,продукты!A:B,2,FALSE)," ")</f>
        <v xml:space="preserve"> </v>
      </c>
      <c r="G128" t="str">
        <f>IFERROR(VLOOKUP(F128,продукты!D:E,2,FALSE)," ")</f>
        <v xml:space="preserve"> </v>
      </c>
      <c r="J128" t="str">
        <f>IFERROR(VLOOKUP(I128,продукты!G:H,2,FALSE)," ")</f>
        <v xml:space="preserve"> </v>
      </c>
      <c r="M128" t="str">
        <f>IFERROR(VLOOKUP(L128,продукты!J:K,2,FALSE)," ")</f>
        <v xml:space="preserve"> </v>
      </c>
      <c r="P128" t="str">
        <f>IFERROR(VLOOKUP(O128,продукты!M:N,2,FALSE)," ")</f>
        <v xml:space="preserve"> </v>
      </c>
      <c r="S128" t="str">
        <f>IFERROR(VLOOKUP(R128,продукты!P:Q,2,FALSE)," ")</f>
        <v xml:space="preserve"> </v>
      </c>
    </row>
    <row r="129" spans="4:19">
      <c r="D129" t="str">
        <f>IFERROR(VLOOKUP(C129,продукты!A:B,2,FALSE)," ")</f>
        <v xml:space="preserve"> </v>
      </c>
      <c r="G129" t="str">
        <f>IFERROR(VLOOKUP(F129,продукты!D:E,2,FALSE)," ")</f>
        <v xml:space="preserve"> </v>
      </c>
      <c r="J129" t="str">
        <f>IFERROR(VLOOKUP(I129,продукты!G:H,2,FALSE)," ")</f>
        <v xml:space="preserve"> </v>
      </c>
      <c r="M129" t="str">
        <f>IFERROR(VLOOKUP(L129,продукты!J:K,2,FALSE)," ")</f>
        <v xml:space="preserve"> </v>
      </c>
      <c r="P129" t="str">
        <f>IFERROR(VLOOKUP(O129,продукты!M:N,2,FALSE)," ")</f>
        <v xml:space="preserve"> </v>
      </c>
      <c r="S129" t="str">
        <f>IFERROR(VLOOKUP(R129,продукты!P:Q,2,FALSE)," ")</f>
        <v xml:space="preserve"> </v>
      </c>
    </row>
    <row r="130" spans="4:19">
      <c r="D130" t="str">
        <f>IFERROR(VLOOKUP(C130,продукты!A:B,2,FALSE)," ")</f>
        <v xml:space="preserve"> </v>
      </c>
      <c r="G130" t="str">
        <f>IFERROR(VLOOKUP(F130,продукты!D:E,2,FALSE)," ")</f>
        <v xml:space="preserve"> </v>
      </c>
      <c r="J130" t="str">
        <f>IFERROR(VLOOKUP(I130,продукты!G:H,2,FALSE)," ")</f>
        <v xml:space="preserve"> </v>
      </c>
      <c r="M130" t="str">
        <f>IFERROR(VLOOKUP(L130,продукты!J:K,2,FALSE)," ")</f>
        <v xml:space="preserve"> </v>
      </c>
      <c r="P130" t="str">
        <f>IFERROR(VLOOKUP(O130,продукты!M:N,2,FALSE)," ")</f>
        <v xml:space="preserve"> </v>
      </c>
      <c r="S130" t="str">
        <f>IFERROR(VLOOKUP(R130,продукты!P:Q,2,FALSE)," ")</f>
        <v xml:space="preserve"> </v>
      </c>
    </row>
    <row r="131" spans="4:19">
      <c r="D131" t="str">
        <f>IFERROR(VLOOKUP(C131,продукты!A:B,2,FALSE)," ")</f>
        <v xml:space="preserve"> </v>
      </c>
      <c r="G131" t="str">
        <f>IFERROR(VLOOKUP(F131,продукты!D:E,2,FALSE)," ")</f>
        <v xml:space="preserve"> </v>
      </c>
      <c r="J131" t="str">
        <f>IFERROR(VLOOKUP(I131,продукты!G:H,2,FALSE)," ")</f>
        <v xml:space="preserve"> </v>
      </c>
      <c r="M131" t="str">
        <f>IFERROR(VLOOKUP(L131,продукты!J:K,2,FALSE)," ")</f>
        <v xml:space="preserve"> </v>
      </c>
      <c r="P131" t="str">
        <f>IFERROR(VLOOKUP(O131,продукты!M:N,2,FALSE)," ")</f>
        <v xml:space="preserve"> </v>
      </c>
      <c r="S131" t="str">
        <f>IFERROR(VLOOKUP(R131,продукты!P:Q,2,FALSE)," ")</f>
        <v xml:space="preserve"> </v>
      </c>
    </row>
    <row r="132" spans="4:19">
      <c r="D132" t="str">
        <f>IFERROR(VLOOKUP(C132,продукты!A:B,2,FALSE)," ")</f>
        <v xml:space="preserve"> </v>
      </c>
      <c r="G132" t="str">
        <f>IFERROR(VLOOKUP(F132,продукты!D:E,2,FALSE)," ")</f>
        <v xml:space="preserve"> </v>
      </c>
      <c r="J132" t="str">
        <f>IFERROR(VLOOKUP(I132,продукты!G:H,2,FALSE)," ")</f>
        <v xml:space="preserve"> </v>
      </c>
      <c r="M132" t="str">
        <f>IFERROR(VLOOKUP(L132,продукты!J:K,2,FALSE)," ")</f>
        <v xml:space="preserve"> </v>
      </c>
      <c r="P132" t="str">
        <f>IFERROR(VLOOKUP(O132,продукты!M:N,2,FALSE)," ")</f>
        <v xml:space="preserve"> </v>
      </c>
      <c r="S132" t="str">
        <f>IFERROR(VLOOKUP(R132,продукты!P:Q,2,FALSE)," ")</f>
        <v xml:space="preserve"> </v>
      </c>
    </row>
    <row r="133" spans="4:19">
      <c r="D133" t="str">
        <f>IFERROR(VLOOKUP(C133,продукты!A:B,2,FALSE)," ")</f>
        <v xml:space="preserve"> </v>
      </c>
      <c r="G133" t="str">
        <f>IFERROR(VLOOKUP(F133,продукты!D:E,2,FALSE)," ")</f>
        <v xml:space="preserve"> </v>
      </c>
      <c r="J133" t="str">
        <f>IFERROR(VLOOKUP(I133,продукты!G:H,2,FALSE)," ")</f>
        <v xml:space="preserve"> </v>
      </c>
      <c r="M133" t="str">
        <f>IFERROR(VLOOKUP(L133,продукты!J:K,2,FALSE)," ")</f>
        <v xml:space="preserve"> </v>
      </c>
      <c r="P133" t="str">
        <f>IFERROR(VLOOKUP(O133,продукты!M:N,2,FALSE)," ")</f>
        <v xml:space="preserve"> </v>
      </c>
      <c r="S133" t="str">
        <f>IFERROR(VLOOKUP(R133,продукты!P:Q,2,FALSE)," ")</f>
        <v xml:space="preserve"> </v>
      </c>
    </row>
    <row r="134" spans="4:19">
      <c r="D134" t="str">
        <f>IFERROR(VLOOKUP(C134,продукты!A:B,2,FALSE)," ")</f>
        <v xml:space="preserve"> </v>
      </c>
      <c r="G134" t="str">
        <f>IFERROR(VLOOKUP(F134,продукты!D:E,2,FALSE)," ")</f>
        <v xml:space="preserve"> </v>
      </c>
      <c r="J134" t="str">
        <f>IFERROR(VLOOKUP(I134,продукты!G:H,2,FALSE)," ")</f>
        <v xml:space="preserve"> </v>
      </c>
      <c r="M134" t="str">
        <f>IFERROR(VLOOKUP(L134,продукты!J:K,2,FALSE)," ")</f>
        <v xml:space="preserve"> </v>
      </c>
      <c r="P134" t="str">
        <f>IFERROR(VLOOKUP(O134,продукты!M:N,2,FALSE)," ")</f>
        <v xml:space="preserve"> </v>
      </c>
      <c r="S134" t="str">
        <f>IFERROR(VLOOKUP(R134,продукты!P:Q,2,FALSE)," ")</f>
        <v xml:space="preserve"> </v>
      </c>
    </row>
    <row r="135" spans="4:19">
      <c r="D135" t="str">
        <f>IFERROR(VLOOKUP(C135,продукты!A:B,2,FALSE)," ")</f>
        <v xml:space="preserve"> </v>
      </c>
      <c r="G135" t="str">
        <f>IFERROR(VLOOKUP(F135,продукты!D:E,2,FALSE)," ")</f>
        <v xml:space="preserve"> </v>
      </c>
      <c r="J135" t="str">
        <f>IFERROR(VLOOKUP(I135,продукты!G:H,2,FALSE)," ")</f>
        <v xml:space="preserve"> </v>
      </c>
      <c r="M135" t="str">
        <f>IFERROR(VLOOKUP(L135,продукты!J:K,2,FALSE)," ")</f>
        <v xml:space="preserve"> </v>
      </c>
      <c r="P135" t="str">
        <f>IFERROR(VLOOKUP(O135,продукты!M:N,2,FALSE)," ")</f>
        <v xml:space="preserve"> </v>
      </c>
      <c r="S135" t="str">
        <f>IFERROR(VLOOKUP(R135,продукты!P:Q,2,FALSE)," ")</f>
        <v xml:space="preserve"> </v>
      </c>
    </row>
    <row r="136" spans="4:19">
      <c r="D136" t="str">
        <f>IFERROR(VLOOKUP(C136,продукты!A:B,2,FALSE)," ")</f>
        <v xml:space="preserve"> </v>
      </c>
      <c r="G136" t="str">
        <f>IFERROR(VLOOKUP(F136,продукты!D:E,2,FALSE)," ")</f>
        <v xml:space="preserve"> </v>
      </c>
      <c r="J136" t="str">
        <f>IFERROR(VLOOKUP(I136,продукты!G:H,2,FALSE)," ")</f>
        <v xml:space="preserve"> </v>
      </c>
      <c r="M136" t="str">
        <f>IFERROR(VLOOKUP(L136,продукты!J:K,2,FALSE)," ")</f>
        <v xml:space="preserve"> </v>
      </c>
      <c r="P136" t="str">
        <f>IFERROR(VLOOKUP(O136,продукты!M:N,2,FALSE)," ")</f>
        <v xml:space="preserve"> </v>
      </c>
      <c r="S136" t="str">
        <f>IFERROR(VLOOKUP(R136,продукты!P:Q,2,FALSE)," ")</f>
        <v xml:space="preserve"> </v>
      </c>
    </row>
    <row r="137" spans="4:19">
      <c r="D137" t="str">
        <f>IFERROR(VLOOKUP(C137,продукты!A:B,2,FALSE)," ")</f>
        <v xml:space="preserve"> </v>
      </c>
      <c r="G137" t="str">
        <f>IFERROR(VLOOKUP(F137,продукты!D:E,2,FALSE)," ")</f>
        <v xml:space="preserve"> </v>
      </c>
      <c r="J137" t="str">
        <f>IFERROR(VLOOKUP(I137,продукты!G:H,2,FALSE)," ")</f>
        <v xml:space="preserve"> </v>
      </c>
      <c r="M137" t="str">
        <f>IFERROR(VLOOKUP(L137,продукты!J:K,2,FALSE)," ")</f>
        <v xml:space="preserve"> </v>
      </c>
      <c r="P137" t="str">
        <f>IFERROR(VLOOKUP(O137,продукты!M:N,2,FALSE)," ")</f>
        <v xml:space="preserve"> </v>
      </c>
      <c r="S137" t="str">
        <f>IFERROR(VLOOKUP(R137,продукты!P:Q,2,FALSE)," ")</f>
        <v xml:space="preserve"> </v>
      </c>
    </row>
    <row r="138" spans="4:19">
      <c r="D138" t="str">
        <f>IFERROR(VLOOKUP(C138,продукты!A:B,2,FALSE)," ")</f>
        <v xml:space="preserve"> </v>
      </c>
      <c r="G138" t="str">
        <f>IFERROR(VLOOKUP(F138,продукты!D:E,2,FALSE)," ")</f>
        <v xml:space="preserve"> </v>
      </c>
      <c r="J138" t="str">
        <f>IFERROR(VLOOKUP(I138,продукты!G:H,2,FALSE)," ")</f>
        <v xml:space="preserve"> </v>
      </c>
      <c r="M138" t="str">
        <f>IFERROR(VLOOKUP(L138,продукты!J:K,2,FALSE)," ")</f>
        <v xml:space="preserve"> </v>
      </c>
      <c r="P138" t="str">
        <f>IFERROR(VLOOKUP(O138,продукты!M:N,2,FALSE)," ")</f>
        <v xml:space="preserve"> </v>
      </c>
      <c r="S138" t="str">
        <f>IFERROR(VLOOKUP(R138,продукты!P:Q,2,FALSE)," ")</f>
        <v xml:space="preserve"> </v>
      </c>
    </row>
    <row r="139" spans="4:19">
      <c r="D139" t="str">
        <f>IFERROR(VLOOKUP(C139,продукты!A:B,2,FALSE)," ")</f>
        <v xml:space="preserve"> </v>
      </c>
      <c r="G139" t="str">
        <f>IFERROR(VLOOKUP(F139,продукты!D:E,2,FALSE)," ")</f>
        <v xml:space="preserve"> </v>
      </c>
      <c r="J139" t="str">
        <f>IFERROR(VLOOKUP(I139,продукты!G:H,2,FALSE)," ")</f>
        <v xml:space="preserve"> </v>
      </c>
      <c r="M139" t="str">
        <f>IFERROR(VLOOKUP(L139,продукты!J:K,2,FALSE)," ")</f>
        <v xml:space="preserve"> </v>
      </c>
      <c r="P139" t="str">
        <f>IFERROR(VLOOKUP(O139,продукты!M:N,2,FALSE)," ")</f>
        <v xml:space="preserve"> </v>
      </c>
      <c r="S139" t="str">
        <f>IFERROR(VLOOKUP(R139,продукты!P:Q,2,FALSE)," ")</f>
        <v xml:space="preserve"> </v>
      </c>
    </row>
    <row r="140" spans="4:19">
      <c r="D140" t="str">
        <f>IFERROR(VLOOKUP(C140,продукты!A:B,2,FALSE)," ")</f>
        <v xml:space="preserve"> </v>
      </c>
      <c r="G140" t="str">
        <f>IFERROR(VLOOKUP(F140,продукты!D:E,2,FALSE)," ")</f>
        <v xml:space="preserve"> </v>
      </c>
      <c r="J140" t="str">
        <f>IFERROR(VLOOKUP(I140,продукты!G:H,2,FALSE)," ")</f>
        <v xml:space="preserve"> </v>
      </c>
      <c r="M140" t="str">
        <f>IFERROR(VLOOKUP(L140,продукты!J:K,2,FALSE)," ")</f>
        <v xml:space="preserve"> </v>
      </c>
      <c r="P140" t="str">
        <f>IFERROR(VLOOKUP(O140,продукты!M:N,2,FALSE)," ")</f>
        <v xml:space="preserve"> </v>
      </c>
      <c r="S140" t="str">
        <f>IFERROR(VLOOKUP(R140,продукты!P:Q,2,FALSE)," ")</f>
        <v xml:space="preserve"> </v>
      </c>
    </row>
    <row r="141" spans="4:19">
      <c r="D141" t="str">
        <f>IFERROR(VLOOKUP(C141,продукты!A:B,2,FALSE)," ")</f>
        <v xml:space="preserve"> </v>
      </c>
      <c r="G141" t="str">
        <f>IFERROR(VLOOKUP(F141,продукты!D:E,2,FALSE)," ")</f>
        <v xml:space="preserve"> </v>
      </c>
      <c r="J141" t="str">
        <f>IFERROR(VLOOKUP(I141,продукты!G:H,2,FALSE)," ")</f>
        <v xml:space="preserve"> </v>
      </c>
      <c r="M141" t="str">
        <f>IFERROR(VLOOKUP(L141,продукты!J:K,2,FALSE)," ")</f>
        <v xml:space="preserve"> </v>
      </c>
      <c r="P141" t="str">
        <f>IFERROR(VLOOKUP(O141,продукты!M:N,2,FALSE)," ")</f>
        <v xml:space="preserve"> </v>
      </c>
      <c r="S141" t="str">
        <f>IFERROR(VLOOKUP(R141,продукты!P:Q,2,FALSE)," ")</f>
        <v xml:space="preserve"> </v>
      </c>
    </row>
    <row r="142" spans="4:19">
      <c r="D142" t="str">
        <f>IFERROR(VLOOKUP(C142,продукты!A:B,2,FALSE)," ")</f>
        <v xml:space="preserve"> </v>
      </c>
      <c r="G142" t="str">
        <f>IFERROR(VLOOKUP(F142,продукты!D:E,2,FALSE)," ")</f>
        <v xml:space="preserve"> </v>
      </c>
      <c r="J142" t="str">
        <f>IFERROR(VLOOKUP(I142,продукты!G:H,2,FALSE)," ")</f>
        <v xml:space="preserve"> </v>
      </c>
      <c r="M142" t="str">
        <f>IFERROR(VLOOKUP(L142,продукты!J:K,2,FALSE)," ")</f>
        <v xml:space="preserve"> </v>
      </c>
      <c r="P142" t="str">
        <f>IFERROR(VLOOKUP(O142,продукты!M:N,2,FALSE)," ")</f>
        <v xml:space="preserve"> </v>
      </c>
      <c r="S142" t="str">
        <f>IFERROR(VLOOKUP(R142,продукты!P:Q,2,FALSE)," ")</f>
        <v xml:space="preserve"> </v>
      </c>
    </row>
    <row r="143" spans="4:19">
      <c r="D143" t="str">
        <f>IFERROR(VLOOKUP(C143,продукты!A:B,2,FALSE)," ")</f>
        <v xml:space="preserve"> </v>
      </c>
      <c r="G143" t="str">
        <f>IFERROR(VLOOKUP(F143,продукты!D:E,2,FALSE)," ")</f>
        <v xml:space="preserve"> </v>
      </c>
      <c r="J143" t="str">
        <f>IFERROR(VLOOKUP(I143,продукты!G:H,2,FALSE)," ")</f>
        <v xml:space="preserve"> </v>
      </c>
      <c r="M143" t="str">
        <f>IFERROR(VLOOKUP(L143,продукты!J:K,2,FALSE)," ")</f>
        <v xml:space="preserve"> </v>
      </c>
      <c r="P143" t="str">
        <f>IFERROR(VLOOKUP(O143,продукты!M:N,2,FALSE)," ")</f>
        <v xml:space="preserve"> </v>
      </c>
      <c r="S143" t="str">
        <f>IFERROR(VLOOKUP(R143,продукты!P:Q,2,FALSE)," ")</f>
        <v xml:space="preserve"> </v>
      </c>
    </row>
    <row r="144" spans="4:19">
      <c r="D144" t="str">
        <f>IFERROR(VLOOKUP(C144,продукты!A:B,2,FALSE)," ")</f>
        <v xml:space="preserve"> </v>
      </c>
      <c r="G144" t="str">
        <f>IFERROR(VLOOKUP(F144,продукты!D:E,2,FALSE)," ")</f>
        <v xml:space="preserve"> </v>
      </c>
      <c r="J144" t="str">
        <f>IFERROR(VLOOKUP(I144,продукты!G:H,2,FALSE)," ")</f>
        <v xml:space="preserve"> </v>
      </c>
      <c r="M144" t="str">
        <f>IFERROR(VLOOKUP(L144,продукты!J:K,2,FALSE)," ")</f>
        <v xml:space="preserve"> </v>
      </c>
      <c r="P144" t="str">
        <f>IFERROR(VLOOKUP(O144,продукты!M:N,2,FALSE)," ")</f>
        <v xml:space="preserve"> </v>
      </c>
      <c r="S144" t="str">
        <f>IFERROR(VLOOKUP(R144,продукты!P:Q,2,FALSE)," ")</f>
        <v xml:space="preserve"> </v>
      </c>
    </row>
    <row r="145" spans="4:19">
      <c r="D145" t="str">
        <f>IFERROR(VLOOKUP(C145,продукты!A:B,2,FALSE)," ")</f>
        <v xml:space="preserve"> </v>
      </c>
      <c r="G145" t="str">
        <f>IFERROR(VLOOKUP(F145,продукты!D:E,2,FALSE)," ")</f>
        <v xml:space="preserve"> </v>
      </c>
      <c r="J145" t="str">
        <f>IFERROR(VLOOKUP(I145,продукты!G:H,2,FALSE)," ")</f>
        <v xml:space="preserve"> </v>
      </c>
      <c r="M145" t="str">
        <f>IFERROR(VLOOKUP(L145,продукты!J:K,2,FALSE)," ")</f>
        <v xml:space="preserve"> </v>
      </c>
      <c r="P145" t="str">
        <f>IFERROR(VLOOKUP(O145,продукты!M:N,2,FALSE)," ")</f>
        <v xml:space="preserve"> </v>
      </c>
      <c r="S145" t="str">
        <f>IFERROR(VLOOKUP(R145,продукты!P:Q,2,FALSE)," ")</f>
        <v xml:space="preserve"> </v>
      </c>
    </row>
    <row r="146" spans="4:19">
      <c r="D146" t="str">
        <f>IFERROR(VLOOKUP(C146,продукты!A:B,2,FALSE)," ")</f>
        <v xml:space="preserve"> </v>
      </c>
      <c r="G146" t="str">
        <f>IFERROR(VLOOKUP(F146,продукты!D:E,2,FALSE)," ")</f>
        <v xml:space="preserve"> </v>
      </c>
      <c r="J146" t="str">
        <f>IFERROR(VLOOKUP(I146,продукты!G:H,2,FALSE)," ")</f>
        <v xml:space="preserve"> </v>
      </c>
      <c r="M146" t="str">
        <f>IFERROR(VLOOKUP(L146,продукты!J:K,2,FALSE)," ")</f>
        <v xml:space="preserve"> </v>
      </c>
      <c r="P146" t="str">
        <f>IFERROR(VLOOKUP(O146,продукты!M:N,2,FALSE)," ")</f>
        <v xml:space="preserve"> </v>
      </c>
      <c r="S146" t="str">
        <f>IFERROR(VLOOKUP(R146,продукты!P:Q,2,FALSE)," ")</f>
        <v xml:space="preserve"> </v>
      </c>
    </row>
    <row r="147" spans="4:19">
      <c r="D147" t="str">
        <f>IFERROR(VLOOKUP(C147,продукты!A:B,2,FALSE)," ")</f>
        <v xml:space="preserve"> </v>
      </c>
      <c r="G147" t="str">
        <f>IFERROR(VLOOKUP(F147,продукты!D:E,2,FALSE)," ")</f>
        <v xml:space="preserve"> </v>
      </c>
      <c r="J147" t="str">
        <f>IFERROR(VLOOKUP(I147,продукты!G:H,2,FALSE)," ")</f>
        <v xml:space="preserve"> </v>
      </c>
      <c r="M147" t="str">
        <f>IFERROR(VLOOKUP(L147,продукты!J:K,2,FALSE)," ")</f>
        <v xml:space="preserve"> </v>
      </c>
      <c r="P147" t="str">
        <f>IFERROR(VLOOKUP(O147,продукты!M:N,2,FALSE)," ")</f>
        <v xml:space="preserve"> </v>
      </c>
      <c r="S147" t="str">
        <f>IFERROR(VLOOKUP(R147,продукты!P:Q,2,FALSE)," ")</f>
        <v xml:space="preserve"> </v>
      </c>
    </row>
    <row r="148" spans="4:19">
      <c r="D148" t="str">
        <f>IFERROR(VLOOKUP(C148,продукты!A:B,2,FALSE)," ")</f>
        <v xml:space="preserve"> </v>
      </c>
      <c r="G148" t="str">
        <f>IFERROR(VLOOKUP(F148,продукты!D:E,2,FALSE)," ")</f>
        <v xml:space="preserve"> </v>
      </c>
      <c r="J148" t="str">
        <f>IFERROR(VLOOKUP(I148,продукты!G:H,2,FALSE)," ")</f>
        <v xml:space="preserve"> </v>
      </c>
      <c r="M148" t="str">
        <f>IFERROR(VLOOKUP(L148,продукты!J:K,2,FALSE)," ")</f>
        <v xml:space="preserve"> </v>
      </c>
      <c r="P148" t="str">
        <f>IFERROR(VLOOKUP(O148,продукты!M:N,2,FALSE)," ")</f>
        <v xml:space="preserve"> </v>
      </c>
      <c r="S148" t="str">
        <f>IFERROR(VLOOKUP(R148,продукты!P:Q,2,FALSE)," ")</f>
        <v xml:space="preserve"> </v>
      </c>
    </row>
    <row r="149" spans="4:19">
      <c r="D149" t="str">
        <f>IFERROR(VLOOKUP(C149,продукты!A:B,2,FALSE)," ")</f>
        <v xml:space="preserve"> </v>
      </c>
      <c r="G149" t="str">
        <f>IFERROR(VLOOKUP(F149,продукты!D:E,2,FALSE)," ")</f>
        <v xml:space="preserve"> </v>
      </c>
      <c r="J149" t="str">
        <f>IFERROR(VLOOKUP(I149,продукты!G:H,2,FALSE)," ")</f>
        <v xml:space="preserve"> </v>
      </c>
      <c r="M149" t="str">
        <f>IFERROR(VLOOKUP(L149,продукты!J:K,2,FALSE)," ")</f>
        <v xml:space="preserve"> </v>
      </c>
      <c r="P149" t="str">
        <f>IFERROR(VLOOKUP(O149,продукты!M:N,2,FALSE)," ")</f>
        <v xml:space="preserve"> </v>
      </c>
      <c r="S149" t="str">
        <f>IFERROR(VLOOKUP(R149,продукты!P:Q,2,FALSE)," ")</f>
        <v xml:space="preserve"> </v>
      </c>
    </row>
    <row r="150" spans="4:19">
      <c r="D150" t="str">
        <f>IFERROR(VLOOKUP(C150,продукты!A:B,2,FALSE)," ")</f>
        <v xml:space="preserve"> </v>
      </c>
      <c r="G150" t="str">
        <f>IFERROR(VLOOKUP(F150,продукты!D:E,2,FALSE)," ")</f>
        <v xml:space="preserve"> </v>
      </c>
      <c r="J150" t="str">
        <f>IFERROR(VLOOKUP(I150,продукты!G:H,2,FALSE)," ")</f>
        <v xml:space="preserve"> </v>
      </c>
      <c r="M150" t="str">
        <f>IFERROR(VLOOKUP(L150,продукты!J:K,2,FALSE)," ")</f>
        <v xml:space="preserve"> </v>
      </c>
      <c r="P150" t="str">
        <f>IFERROR(VLOOKUP(O150,продукты!M:N,2,FALSE)," ")</f>
        <v xml:space="preserve"> </v>
      </c>
      <c r="S150" t="str">
        <f>IFERROR(VLOOKUP(R150,продукты!P:Q,2,FALSE)," ")</f>
        <v xml:space="preserve"> </v>
      </c>
    </row>
    <row r="151" spans="4:19">
      <c r="D151" t="str">
        <f>IFERROR(VLOOKUP(C151,продукты!A:B,2,FALSE)," ")</f>
        <v xml:space="preserve"> </v>
      </c>
      <c r="G151" t="str">
        <f>IFERROR(VLOOKUP(F151,продукты!D:E,2,FALSE)," ")</f>
        <v xml:space="preserve"> </v>
      </c>
      <c r="J151" t="str">
        <f>IFERROR(VLOOKUP(I151,продукты!G:H,2,FALSE)," ")</f>
        <v xml:space="preserve"> </v>
      </c>
      <c r="M151" t="str">
        <f>IFERROR(VLOOKUP(L151,продукты!J:K,2,FALSE)," ")</f>
        <v xml:space="preserve"> </v>
      </c>
      <c r="P151" t="str">
        <f>IFERROR(VLOOKUP(O151,продукты!M:N,2,FALSE)," ")</f>
        <v xml:space="preserve"> </v>
      </c>
      <c r="S151" t="str">
        <f>IFERROR(VLOOKUP(R151,продукты!P:Q,2,FALSE)," ")</f>
        <v xml:space="preserve"> </v>
      </c>
    </row>
    <row r="152" spans="4:19">
      <c r="D152" t="str">
        <f>IFERROR(VLOOKUP(C152,продукты!A:B,2,FALSE)," ")</f>
        <v xml:space="preserve"> </v>
      </c>
      <c r="G152" t="str">
        <f>IFERROR(VLOOKUP(F152,продукты!D:E,2,FALSE)," ")</f>
        <v xml:space="preserve"> </v>
      </c>
      <c r="J152" t="str">
        <f>IFERROR(VLOOKUP(I152,продукты!G:H,2,FALSE)," ")</f>
        <v xml:space="preserve"> </v>
      </c>
      <c r="M152" t="str">
        <f>IFERROR(VLOOKUP(L152,продукты!J:K,2,FALSE)," ")</f>
        <v xml:space="preserve"> </v>
      </c>
      <c r="P152" t="str">
        <f>IFERROR(VLOOKUP(O152,продукты!M:N,2,FALSE)," ")</f>
        <v xml:space="preserve"> </v>
      </c>
      <c r="S152" t="str">
        <f>IFERROR(VLOOKUP(R152,продукты!P:Q,2,FALSE)," ")</f>
        <v xml:space="preserve"> </v>
      </c>
    </row>
    <row r="153" spans="4:19">
      <c r="D153" t="str">
        <f>IFERROR(VLOOKUP(C153,продукты!A:B,2,FALSE)," ")</f>
        <v xml:space="preserve"> </v>
      </c>
      <c r="G153" t="str">
        <f>IFERROR(VLOOKUP(F153,продукты!D:E,2,FALSE)," ")</f>
        <v xml:space="preserve"> </v>
      </c>
      <c r="J153" t="str">
        <f>IFERROR(VLOOKUP(I153,продукты!G:H,2,FALSE)," ")</f>
        <v xml:space="preserve"> </v>
      </c>
      <c r="M153" t="str">
        <f>IFERROR(VLOOKUP(L153,продукты!J:K,2,FALSE)," ")</f>
        <v xml:space="preserve"> </v>
      </c>
      <c r="P153" t="str">
        <f>IFERROR(VLOOKUP(O153,продукты!M:N,2,FALSE)," ")</f>
        <v xml:space="preserve"> </v>
      </c>
      <c r="S153" t="str">
        <f>IFERROR(VLOOKUP(R153,продукты!P:Q,2,FALSE)," ")</f>
        <v xml:space="preserve"> </v>
      </c>
    </row>
    <row r="154" spans="4:19">
      <c r="D154" t="str">
        <f>IFERROR(VLOOKUP(C154,продукты!A:B,2,FALSE)," ")</f>
        <v xml:space="preserve"> </v>
      </c>
      <c r="G154" t="str">
        <f>IFERROR(VLOOKUP(F154,продукты!D:E,2,FALSE)," ")</f>
        <v xml:space="preserve"> </v>
      </c>
      <c r="J154" t="str">
        <f>IFERROR(VLOOKUP(I154,продукты!G:H,2,FALSE)," ")</f>
        <v xml:space="preserve"> </v>
      </c>
      <c r="M154" t="str">
        <f>IFERROR(VLOOKUP(L154,продукты!J:K,2,FALSE)," ")</f>
        <v xml:space="preserve"> </v>
      </c>
      <c r="P154" t="str">
        <f>IFERROR(VLOOKUP(O154,продукты!M:N,2,FALSE)," ")</f>
        <v xml:space="preserve"> </v>
      </c>
      <c r="S154" t="str">
        <f>IFERROR(VLOOKUP(R154,продукты!P:Q,2,FALSE)," ")</f>
        <v xml:space="preserve"> </v>
      </c>
    </row>
    <row r="155" spans="4:19">
      <c r="D155" t="str">
        <f>IFERROR(VLOOKUP(C155,продукты!A:B,2,FALSE)," ")</f>
        <v xml:space="preserve"> </v>
      </c>
      <c r="G155" t="str">
        <f>IFERROR(VLOOKUP(F155,продукты!D:E,2,FALSE)," ")</f>
        <v xml:space="preserve"> </v>
      </c>
      <c r="J155" t="str">
        <f>IFERROR(VLOOKUP(I155,продукты!G:H,2,FALSE)," ")</f>
        <v xml:space="preserve"> </v>
      </c>
      <c r="M155" t="str">
        <f>IFERROR(VLOOKUP(L155,продукты!J:K,2,FALSE)," ")</f>
        <v xml:space="preserve"> </v>
      </c>
      <c r="P155" t="str">
        <f>IFERROR(VLOOKUP(O155,продукты!M:N,2,FALSE)," ")</f>
        <v xml:space="preserve"> </v>
      </c>
      <c r="S155" t="str">
        <f>IFERROR(VLOOKUP(R155,продукты!P:Q,2,FALSE)," ")</f>
        <v xml:space="preserve"> </v>
      </c>
    </row>
    <row r="156" spans="4:19">
      <c r="D156" t="str">
        <f>IFERROR(VLOOKUP(C156,продукты!A:B,2,FALSE)," ")</f>
        <v xml:space="preserve"> </v>
      </c>
      <c r="G156" t="str">
        <f>IFERROR(VLOOKUP(F156,продукты!D:E,2,FALSE)," ")</f>
        <v xml:space="preserve"> </v>
      </c>
      <c r="J156" t="str">
        <f>IFERROR(VLOOKUP(I156,продукты!G:H,2,FALSE)," ")</f>
        <v xml:space="preserve"> </v>
      </c>
      <c r="M156" t="str">
        <f>IFERROR(VLOOKUP(L156,продукты!J:K,2,FALSE)," ")</f>
        <v xml:space="preserve"> </v>
      </c>
      <c r="P156" t="str">
        <f>IFERROR(VLOOKUP(O156,продукты!M:N,2,FALSE)," ")</f>
        <v xml:space="preserve"> </v>
      </c>
      <c r="S156" t="str">
        <f>IFERROR(VLOOKUP(R156,продукты!P:Q,2,FALSE)," ")</f>
        <v xml:space="preserve"> </v>
      </c>
    </row>
    <row r="157" spans="4:19">
      <c r="D157" t="str">
        <f>IFERROR(VLOOKUP(C157,продукты!A:B,2,FALSE)," ")</f>
        <v xml:space="preserve"> </v>
      </c>
      <c r="G157" t="str">
        <f>IFERROR(VLOOKUP(F157,продукты!D:E,2,FALSE)," ")</f>
        <v xml:space="preserve"> </v>
      </c>
      <c r="J157" t="str">
        <f>IFERROR(VLOOKUP(I157,продукты!G:H,2,FALSE)," ")</f>
        <v xml:space="preserve"> </v>
      </c>
      <c r="M157" t="str">
        <f>IFERROR(VLOOKUP(L157,продукты!J:K,2,FALSE)," ")</f>
        <v xml:space="preserve"> </v>
      </c>
      <c r="P157" t="str">
        <f>IFERROR(VLOOKUP(O157,продукты!M:N,2,FALSE)," ")</f>
        <v xml:space="preserve"> </v>
      </c>
      <c r="S157" t="str">
        <f>IFERROR(VLOOKUP(R157,продукты!P:Q,2,FALSE)," ")</f>
        <v xml:space="preserve"> </v>
      </c>
    </row>
    <row r="158" spans="4:19">
      <c r="D158" t="str">
        <f>IFERROR(VLOOKUP(C158,продукты!A:B,2,FALSE)," ")</f>
        <v xml:space="preserve"> </v>
      </c>
      <c r="G158" t="str">
        <f>IFERROR(VLOOKUP(F158,продукты!D:E,2,FALSE)," ")</f>
        <v xml:space="preserve"> </v>
      </c>
      <c r="J158" t="str">
        <f>IFERROR(VLOOKUP(I158,продукты!G:H,2,FALSE)," ")</f>
        <v xml:space="preserve"> </v>
      </c>
      <c r="M158" t="str">
        <f>IFERROR(VLOOKUP(L158,продукты!J:K,2,FALSE)," ")</f>
        <v xml:space="preserve"> </v>
      </c>
      <c r="P158" t="str">
        <f>IFERROR(VLOOKUP(O158,продукты!M:N,2,FALSE)," ")</f>
        <v xml:space="preserve"> </v>
      </c>
      <c r="S158" t="str">
        <f>IFERROR(VLOOKUP(R158,продукты!P:Q,2,FALSE)," ")</f>
        <v xml:space="preserve"> </v>
      </c>
    </row>
    <row r="159" spans="4:19">
      <c r="D159" t="str">
        <f>IFERROR(VLOOKUP(C159,продукты!A:B,2,FALSE)," ")</f>
        <v xml:space="preserve"> </v>
      </c>
      <c r="G159" t="str">
        <f>IFERROR(VLOOKUP(F159,продукты!D:E,2,FALSE)," ")</f>
        <v xml:space="preserve"> </v>
      </c>
      <c r="J159" t="str">
        <f>IFERROR(VLOOKUP(I159,продукты!G:H,2,FALSE)," ")</f>
        <v xml:space="preserve"> </v>
      </c>
      <c r="M159" t="str">
        <f>IFERROR(VLOOKUP(L159,продукты!J:K,2,FALSE)," ")</f>
        <v xml:space="preserve"> </v>
      </c>
      <c r="P159" t="str">
        <f>IFERROR(VLOOKUP(O159,продукты!M:N,2,FALSE)," ")</f>
        <v xml:space="preserve"> </v>
      </c>
      <c r="S159" t="str">
        <f>IFERROR(VLOOKUP(R159,продукты!P:Q,2,FALSE)," ")</f>
        <v xml:space="preserve"> </v>
      </c>
    </row>
    <row r="160" spans="4:19">
      <c r="D160" t="str">
        <f>IFERROR(VLOOKUP(C160,продукты!A:B,2,FALSE)," ")</f>
        <v xml:space="preserve"> </v>
      </c>
      <c r="G160" t="str">
        <f>IFERROR(VLOOKUP(F160,продукты!D:E,2,FALSE)," ")</f>
        <v xml:space="preserve"> </v>
      </c>
      <c r="J160" t="str">
        <f>IFERROR(VLOOKUP(I160,продукты!G:H,2,FALSE)," ")</f>
        <v xml:space="preserve"> </v>
      </c>
      <c r="M160" t="str">
        <f>IFERROR(VLOOKUP(L160,продукты!J:K,2,FALSE)," ")</f>
        <v xml:space="preserve"> </v>
      </c>
      <c r="P160" t="str">
        <f>IFERROR(VLOOKUP(O160,продукты!M:N,2,FALSE)," ")</f>
        <v xml:space="preserve"> </v>
      </c>
      <c r="S160" t="str">
        <f>IFERROR(VLOOKUP(R160,продукты!P:Q,2,FALSE)," ")</f>
        <v xml:space="preserve"> </v>
      </c>
    </row>
    <row r="161" spans="4:19">
      <c r="D161" t="str">
        <f>IFERROR(VLOOKUP(C161,продукты!A:B,2,FALSE)," ")</f>
        <v xml:space="preserve"> </v>
      </c>
      <c r="G161" t="str">
        <f>IFERROR(VLOOKUP(F161,продукты!D:E,2,FALSE)," ")</f>
        <v xml:space="preserve"> </v>
      </c>
      <c r="J161" t="str">
        <f>IFERROR(VLOOKUP(I161,продукты!G:H,2,FALSE)," ")</f>
        <v xml:space="preserve"> </v>
      </c>
      <c r="M161" t="str">
        <f>IFERROR(VLOOKUP(L161,продукты!J:K,2,FALSE)," ")</f>
        <v xml:space="preserve"> </v>
      </c>
      <c r="P161" t="str">
        <f>IFERROR(VLOOKUP(O161,продукты!M:N,2,FALSE)," ")</f>
        <v xml:space="preserve"> </v>
      </c>
      <c r="S161" t="str">
        <f>IFERROR(VLOOKUP(R161,продукты!P:Q,2,FALSE)," ")</f>
        <v xml:space="preserve"> </v>
      </c>
    </row>
    <row r="162" spans="4:19">
      <c r="D162" t="str">
        <f>IFERROR(VLOOKUP(C162,продукты!A:B,2,FALSE)," ")</f>
        <v xml:space="preserve"> </v>
      </c>
      <c r="G162" t="str">
        <f>IFERROR(VLOOKUP(F162,продукты!D:E,2,FALSE)," ")</f>
        <v xml:space="preserve"> </v>
      </c>
      <c r="J162" t="str">
        <f>IFERROR(VLOOKUP(I162,продукты!G:H,2,FALSE)," ")</f>
        <v xml:space="preserve"> </v>
      </c>
      <c r="M162" t="str">
        <f>IFERROR(VLOOKUP(L162,продукты!J:K,2,FALSE)," ")</f>
        <v xml:space="preserve"> </v>
      </c>
      <c r="P162" t="str">
        <f>IFERROR(VLOOKUP(O162,продукты!M:N,2,FALSE)," ")</f>
        <v xml:space="preserve"> </v>
      </c>
      <c r="S162" t="str">
        <f>IFERROR(VLOOKUP(R162,продукты!P:Q,2,FALSE)," ")</f>
        <v xml:space="preserve"> </v>
      </c>
    </row>
    <row r="163" spans="4:19">
      <c r="D163" t="str">
        <f>IFERROR(VLOOKUP(C163,продукты!A:B,2,FALSE)," ")</f>
        <v xml:space="preserve"> </v>
      </c>
      <c r="G163" t="str">
        <f>IFERROR(VLOOKUP(F163,продукты!D:E,2,FALSE)," ")</f>
        <v xml:space="preserve"> </v>
      </c>
      <c r="J163" t="str">
        <f>IFERROR(VLOOKUP(I163,продукты!G:H,2,FALSE)," ")</f>
        <v xml:space="preserve"> </v>
      </c>
      <c r="M163" t="str">
        <f>IFERROR(VLOOKUP(L163,продукты!J:K,2,FALSE)," ")</f>
        <v xml:space="preserve"> </v>
      </c>
      <c r="P163" t="str">
        <f>IFERROR(VLOOKUP(O163,продукты!M:N,2,FALSE)," ")</f>
        <v xml:space="preserve"> </v>
      </c>
      <c r="S163" t="str">
        <f>IFERROR(VLOOKUP(R163,продукты!P:Q,2,FALSE)," ")</f>
        <v xml:space="preserve"> </v>
      </c>
    </row>
    <row r="164" spans="4:19">
      <c r="D164" t="str">
        <f>IFERROR(VLOOKUP(C164,продукты!A:B,2,FALSE)," ")</f>
        <v xml:space="preserve"> </v>
      </c>
      <c r="G164" t="str">
        <f>IFERROR(VLOOKUP(F164,продукты!D:E,2,FALSE)," ")</f>
        <v xml:space="preserve"> </v>
      </c>
      <c r="J164" t="str">
        <f>IFERROR(VLOOKUP(I164,продукты!G:H,2,FALSE)," ")</f>
        <v xml:space="preserve"> </v>
      </c>
      <c r="M164" t="str">
        <f>IFERROR(VLOOKUP(L164,продукты!J:K,2,FALSE)," ")</f>
        <v xml:space="preserve"> </v>
      </c>
      <c r="P164" t="str">
        <f>IFERROR(VLOOKUP(O164,продукты!M:N,2,FALSE)," ")</f>
        <v xml:space="preserve"> </v>
      </c>
      <c r="S164" t="str">
        <f>IFERROR(VLOOKUP(R164,продукты!P:Q,2,FALSE)," ")</f>
        <v xml:space="preserve"> </v>
      </c>
    </row>
    <row r="165" spans="4:19">
      <c r="D165" t="str">
        <f>IFERROR(VLOOKUP(C165,продукты!A:B,2,FALSE)," ")</f>
        <v xml:space="preserve"> </v>
      </c>
      <c r="G165" t="str">
        <f>IFERROR(VLOOKUP(F165,продукты!D:E,2,FALSE)," ")</f>
        <v xml:space="preserve"> </v>
      </c>
      <c r="J165" t="str">
        <f>IFERROR(VLOOKUP(I165,продукты!G:H,2,FALSE)," ")</f>
        <v xml:space="preserve"> </v>
      </c>
      <c r="M165" t="str">
        <f>IFERROR(VLOOKUP(L165,продукты!J:K,2,FALSE)," ")</f>
        <v xml:space="preserve"> </v>
      </c>
      <c r="P165" t="str">
        <f>IFERROR(VLOOKUP(O165,продукты!M:N,2,FALSE)," ")</f>
        <v xml:space="preserve"> </v>
      </c>
      <c r="S165" t="str">
        <f>IFERROR(VLOOKUP(R165,продукты!P:Q,2,FALSE)," ")</f>
        <v xml:space="preserve"> </v>
      </c>
    </row>
    <row r="166" spans="4:19">
      <c r="D166" t="str">
        <f>IFERROR(VLOOKUP(C166,продукты!A:B,2,FALSE)," ")</f>
        <v xml:space="preserve"> </v>
      </c>
      <c r="G166" t="str">
        <f>IFERROR(VLOOKUP(F166,продукты!D:E,2,FALSE)," ")</f>
        <v xml:space="preserve"> </v>
      </c>
      <c r="J166" t="str">
        <f>IFERROR(VLOOKUP(I166,продукты!G:H,2,FALSE)," ")</f>
        <v xml:space="preserve"> </v>
      </c>
      <c r="M166" t="str">
        <f>IFERROR(VLOOKUP(L166,продукты!J:K,2,FALSE)," ")</f>
        <v xml:space="preserve"> </v>
      </c>
      <c r="P166" t="str">
        <f>IFERROR(VLOOKUP(O166,продукты!M:N,2,FALSE)," ")</f>
        <v xml:space="preserve"> </v>
      </c>
      <c r="S166" t="str">
        <f>IFERROR(VLOOKUP(R166,продукты!P:Q,2,FALSE)," ")</f>
        <v xml:space="preserve"> </v>
      </c>
    </row>
    <row r="167" spans="4:19">
      <c r="D167" t="str">
        <f>IFERROR(VLOOKUP(C167,продукты!A:B,2,FALSE)," ")</f>
        <v xml:space="preserve"> </v>
      </c>
      <c r="G167" t="str">
        <f>IFERROR(VLOOKUP(F167,продукты!D:E,2,FALSE)," ")</f>
        <v xml:space="preserve"> </v>
      </c>
      <c r="J167" t="str">
        <f>IFERROR(VLOOKUP(I167,продукты!G:H,2,FALSE)," ")</f>
        <v xml:space="preserve"> </v>
      </c>
      <c r="M167" t="str">
        <f>IFERROR(VLOOKUP(L167,продукты!J:K,2,FALSE)," ")</f>
        <v xml:space="preserve"> </v>
      </c>
      <c r="P167" t="str">
        <f>IFERROR(VLOOKUP(O167,продукты!M:N,2,FALSE)," ")</f>
        <v xml:space="preserve"> </v>
      </c>
      <c r="S167" t="str">
        <f>IFERROR(VLOOKUP(R167,продукты!P:Q,2,FALSE)," ")</f>
        <v xml:space="preserve"> </v>
      </c>
    </row>
    <row r="168" spans="4:19">
      <c r="D168" t="str">
        <f>IFERROR(VLOOKUP(C168,продукты!A:B,2,FALSE)," ")</f>
        <v xml:space="preserve"> </v>
      </c>
      <c r="G168" t="str">
        <f>IFERROR(VLOOKUP(F168,продукты!D:E,2,FALSE)," ")</f>
        <v xml:space="preserve"> </v>
      </c>
      <c r="J168" t="str">
        <f>IFERROR(VLOOKUP(I168,продукты!G:H,2,FALSE)," ")</f>
        <v xml:space="preserve"> </v>
      </c>
      <c r="M168" t="str">
        <f>IFERROR(VLOOKUP(L168,продукты!J:K,2,FALSE)," ")</f>
        <v xml:space="preserve"> </v>
      </c>
      <c r="P168" t="str">
        <f>IFERROR(VLOOKUP(O168,продукты!M:N,2,FALSE)," ")</f>
        <v xml:space="preserve"> </v>
      </c>
      <c r="S168" t="str">
        <f>IFERROR(VLOOKUP(R168,продукты!P:Q,2,FALSE)," ")</f>
        <v xml:space="preserve"> </v>
      </c>
    </row>
    <row r="169" spans="4:19">
      <c r="D169" t="str">
        <f>IFERROR(VLOOKUP(C169,продукты!A:B,2,FALSE)," ")</f>
        <v xml:space="preserve"> </v>
      </c>
      <c r="G169" t="str">
        <f>IFERROR(VLOOKUP(F169,продукты!D:E,2,FALSE)," ")</f>
        <v xml:space="preserve"> </v>
      </c>
      <c r="J169" t="str">
        <f>IFERROR(VLOOKUP(I169,продукты!G:H,2,FALSE)," ")</f>
        <v xml:space="preserve"> </v>
      </c>
      <c r="M169" t="str">
        <f>IFERROR(VLOOKUP(L169,продукты!J:K,2,FALSE)," ")</f>
        <v xml:space="preserve"> </v>
      </c>
      <c r="P169" t="str">
        <f>IFERROR(VLOOKUP(O169,продукты!M:N,2,FALSE)," ")</f>
        <v xml:space="preserve"> </v>
      </c>
      <c r="S169" t="str">
        <f>IFERROR(VLOOKUP(R169,продукты!P:Q,2,FALSE)," ")</f>
        <v xml:space="preserve"> </v>
      </c>
    </row>
    <row r="170" spans="4:19">
      <c r="D170" t="str">
        <f>IFERROR(VLOOKUP(C170,продукты!A:B,2,FALSE)," ")</f>
        <v xml:space="preserve"> </v>
      </c>
      <c r="G170" t="str">
        <f>IFERROR(VLOOKUP(F170,продукты!D:E,2,FALSE)," ")</f>
        <v xml:space="preserve"> </v>
      </c>
      <c r="J170" t="str">
        <f>IFERROR(VLOOKUP(I170,продукты!G:H,2,FALSE)," ")</f>
        <v xml:space="preserve"> </v>
      </c>
      <c r="M170" t="str">
        <f>IFERROR(VLOOKUP(L170,продукты!J:K,2,FALSE)," ")</f>
        <v xml:space="preserve"> </v>
      </c>
      <c r="P170" t="str">
        <f>IFERROR(VLOOKUP(O170,продукты!M:N,2,FALSE)," ")</f>
        <v xml:space="preserve"> </v>
      </c>
      <c r="S170" t="str">
        <f>IFERROR(VLOOKUP(R170,продукты!P:Q,2,FALSE)," ")</f>
        <v xml:space="preserve"> </v>
      </c>
    </row>
    <row r="171" spans="4:19">
      <c r="D171" t="str">
        <f>IFERROR(VLOOKUP(C171,продукты!A:B,2,FALSE)," ")</f>
        <v xml:space="preserve"> </v>
      </c>
      <c r="G171" t="str">
        <f>IFERROR(VLOOKUP(F171,продукты!D:E,2,FALSE)," ")</f>
        <v xml:space="preserve"> </v>
      </c>
      <c r="J171" t="str">
        <f>IFERROR(VLOOKUP(I171,продукты!G:H,2,FALSE)," ")</f>
        <v xml:space="preserve"> </v>
      </c>
      <c r="M171" t="str">
        <f>IFERROR(VLOOKUP(L171,продукты!J:K,2,FALSE)," ")</f>
        <v xml:space="preserve"> </v>
      </c>
      <c r="P171" t="str">
        <f>IFERROR(VLOOKUP(O171,продукты!M:N,2,FALSE)," ")</f>
        <v xml:space="preserve"> </v>
      </c>
      <c r="S171" t="str">
        <f>IFERROR(VLOOKUP(R171,продукты!P:Q,2,FALSE)," ")</f>
        <v xml:space="preserve"> </v>
      </c>
    </row>
    <row r="172" spans="4:19">
      <c r="D172" t="str">
        <f>IFERROR(VLOOKUP(C172,продукты!A:B,2,FALSE)," ")</f>
        <v xml:space="preserve"> </v>
      </c>
      <c r="G172" t="str">
        <f>IFERROR(VLOOKUP(F172,продукты!D:E,2,FALSE)," ")</f>
        <v xml:space="preserve"> </v>
      </c>
      <c r="J172" t="str">
        <f>IFERROR(VLOOKUP(I172,продукты!G:H,2,FALSE)," ")</f>
        <v xml:space="preserve"> </v>
      </c>
      <c r="M172" t="str">
        <f>IFERROR(VLOOKUP(L172,продукты!J:K,2,FALSE)," ")</f>
        <v xml:space="preserve"> </v>
      </c>
      <c r="P172" t="str">
        <f>IFERROR(VLOOKUP(O172,продукты!M:N,2,FALSE)," ")</f>
        <v xml:space="preserve"> </v>
      </c>
      <c r="S172" t="str">
        <f>IFERROR(VLOOKUP(R172,продукты!P:Q,2,FALSE)," ")</f>
        <v xml:space="preserve"> </v>
      </c>
    </row>
    <row r="173" spans="4:19">
      <c r="D173" t="str">
        <f>IFERROR(VLOOKUP(C173,продукты!A:B,2,FALSE)," ")</f>
        <v xml:space="preserve"> </v>
      </c>
      <c r="G173" t="str">
        <f>IFERROR(VLOOKUP(F173,продукты!D:E,2,FALSE)," ")</f>
        <v xml:space="preserve"> </v>
      </c>
      <c r="J173" t="str">
        <f>IFERROR(VLOOKUP(I173,продукты!G:H,2,FALSE)," ")</f>
        <v xml:space="preserve"> </v>
      </c>
      <c r="M173" t="str">
        <f>IFERROR(VLOOKUP(L173,продукты!J:K,2,FALSE)," ")</f>
        <v xml:space="preserve"> </v>
      </c>
      <c r="P173" t="str">
        <f>IFERROR(VLOOKUP(O173,продукты!M:N,2,FALSE)," ")</f>
        <v xml:space="preserve"> </v>
      </c>
      <c r="S173" t="str">
        <f>IFERROR(VLOOKUP(R173,продукты!P:Q,2,FALSE)," ")</f>
        <v xml:space="preserve"> </v>
      </c>
    </row>
    <row r="174" spans="4:19">
      <c r="D174" t="str">
        <f>IFERROR(VLOOKUP(C174,продукты!A:B,2,FALSE)," ")</f>
        <v xml:space="preserve"> </v>
      </c>
      <c r="G174" t="str">
        <f>IFERROR(VLOOKUP(F174,продукты!D:E,2,FALSE)," ")</f>
        <v xml:space="preserve"> </v>
      </c>
      <c r="J174" t="str">
        <f>IFERROR(VLOOKUP(I174,продукты!G:H,2,FALSE)," ")</f>
        <v xml:space="preserve"> </v>
      </c>
      <c r="M174" t="str">
        <f>IFERROR(VLOOKUP(L174,продукты!J:K,2,FALSE)," ")</f>
        <v xml:space="preserve"> </v>
      </c>
      <c r="P174" t="str">
        <f>IFERROR(VLOOKUP(O174,продукты!M:N,2,FALSE)," ")</f>
        <v xml:space="preserve"> </v>
      </c>
      <c r="S174" t="str">
        <f>IFERROR(VLOOKUP(R174,продукты!P:Q,2,FALSE)," ")</f>
        <v xml:space="preserve"> </v>
      </c>
    </row>
    <row r="175" spans="4:19">
      <c r="D175" t="str">
        <f>IFERROR(VLOOKUP(C175,продукты!A:B,2,FALSE)," ")</f>
        <v xml:space="preserve"> </v>
      </c>
      <c r="G175" t="str">
        <f>IFERROR(VLOOKUP(F175,продукты!D:E,2,FALSE)," ")</f>
        <v xml:space="preserve"> </v>
      </c>
      <c r="J175" t="str">
        <f>IFERROR(VLOOKUP(I175,продукты!G:H,2,FALSE)," ")</f>
        <v xml:space="preserve"> </v>
      </c>
      <c r="M175" t="str">
        <f>IFERROR(VLOOKUP(L175,продукты!J:K,2,FALSE)," ")</f>
        <v xml:space="preserve"> </v>
      </c>
      <c r="P175" t="str">
        <f>IFERROR(VLOOKUP(O175,продукты!M:N,2,FALSE)," ")</f>
        <v xml:space="preserve"> </v>
      </c>
      <c r="S175" t="str">
        <f>IFERROR(VLOOKUP(R175,продукты!P:Q,2,FALSE)," ")</f>
        <v xml:space="preserve"> </v>
      </c>
    </row>
    <row r="176" spans="4:19">
      <c r="D176" t="str">
        <f>IFERROR(VLOOKUP(C176,продукты!A:B,2,FALSE)," ")</f>
        <v xml:space="preserve"> </v>
      </c>
      <c r="G176" t="str">
        <f>IFERROR(VLOOKUP(F176,продукты!D:E,2,FALSE)," ")</f>
        <v xml:space="preserve"> </v>
      </c>
      <c r="J176" t="str">
        <f>IFERROR(VLOOKUP(I176,продукты!G:H,2,FALSE)," ")</f>
        <v xml:space="preserve"> </v>
      </c>
      <c r="M176" t="str">
        <f>IFERROR(VLOOKUP(L176,продукты!J:K,2,FALSE)," ")</f>
        <v xml:space="preserve"> </v>
      </c>
      <c r="P176" t="str">
        <f>IFERROR(VLOOKUP(O176,продукты!M:N,2,FALSE)," ")</f>
        <v xml:space="preserve"> </v>
      </c>
      <c r="S176" t="str">
        <f>IFERROR(VLOOKUP(R176,продукты!P:Q,2,FALSE)," ")</f>
        <v xml:space="preserve"> </v>
      </c>
    </row>
    <row r="177" spans="4:19">
      <c r="D177" t="str">
        <f>IFERROR(VLOOKUP(C177,продукты!A:B,2,FALSE)," ")</f>
        <v xml:space="preserve"> </v>
      </c>
      <c r="G177" t="str">
        <f>IFERROR(VLOOKUP(F177,продукты!D:E,2,FALSE)," ")</f>
        <v xml:space="preserve"> </v>
      </c>
      <c r="J177" t="str">
        <f>IFERROR(VLOOKUP(I177,продукты!G:H,2,FALSE)," ")</f>
        <v xml:space="preserve"> </v>
      </c>
      <c r="M177" t="str">
        <f>IFERROR(VLOOKUP(L177,продукты!J:K,2,FALSE)," ")</f>
        <v xml:space="preserve"> </v>
      </c>
      <c r="P177" t="str">
        <f>IFERROR(VLOOKUP(O177,продукты!M:N,2,FALSE)," ")</f>
        <v xml:space="preserve"> </v>
      </c>
      <c r="S177" t="str">
        <f>IFERROR(VLOOKUP(R177,продукты!P:Q,2,FALSE)," ")</f>
        <v xml:space="preserve"> </v>
      </c>
    </row>
    <row r="178" spans="4:19">
      <c r="D178" t="str">
        <f>IFERROR(VLOOKUP(C178,продукты!A:B,2,FALSE)," ")</f>
        <v xml:space="preserve"> </v>
      </c>
      <c r="G178" t="str">
        <f>IFERROR(VLOOKUP(F178,продукты!D:E,2,FALSE)," ")</f>
        <v xml:space="preserve"> </v>
      </c>
      <c r="J178" t="str">
        <f>IFERROR(VLOOKUP(I178,продукты!G:H,2,FALSE)," ")</f>
        <v xml:space="preserve"> </v>
      </c>
      <c r="M178" t="str">
        <f>IFERROR(VLOOKUP(L178,продукты!J:K,2,FALSE)," ")</f>
        <v xml:space="preserve"> </v>
      </c>
      <c r="P178" t="str">
        <f>IFERROR(VLOOKUP(O178,продукты!M:N,2,FALSE)," ")</f>
        <v xml:space="preserve"> </v>
      </c>
      <c r="S178" t="str">
        <f>IFERROR(VLOOKUP(R178,продукты!P:Q,2,FALSE)," ")</f>
        <v xml:space="preserve"> </v>
      </c>
    </row>
    <row r="179" spans="4:19">
      <c r="D179" t="str">
        <f>IFERROR(VLOOKUP(C179,продукты!A:B,2,FALSE)," ")</f>
        <v xml:space="preserve"> </v>
      </c>
      <c r="G179" t="str">
        <f>IFERROR(VLOOKUP(F179,продукты!D:E,2,FALSE)," ")</f>
        <v xml:space="preserve"> </v>
      </c>
      <c r="J179" t="str">
        <f>IFERROR(VLOOKUP(I179,продукты!G:H,2,FALSE)," ")</f>
        <v xml:space="preserve"> </v>
      </c>
      <c r="M179" t="str">
        <f>IFERROR(VLOOKUP(L179,продукты!J:K,2,FALSE)," ")</f>
        <v xml:space="preserve"> </v>
      </c>
      <c r="P179" t="str">
        <f>IFERROR(VLOOKUP(O179,продукты!M:N,2,FALSE)," ")</f>
        <v xml:space="preserve"> </v>
      </c>
      <c r="S179" t="str">
        <f>IFERROR(VLOOKUP(R179,продукты!P:Q,2,FALSE)," ")</f>
        <v xml:space="preserve"> </v>
      </c>
    </row>
    <row r="180" spans="4:19">
      <c r="D180" t="str">
        <f>IFERROR(VLOOKUP(C180,продукты!A:B,2,FALSE)," ")</f>
        <v xml:space="preserve"> </v>
      </c>
      <c r="G180" t="str">
        <f>IFERROR(VLOOKUP(F180,продукты!D:E,2,FALSE)," ")</f>
        <v xml:space="preserve"> </v>
      </c>
      <c r="J180" t="str">
        <f>IFERROR(VLOOKUP(I180,продукты!G:H,2,FALSE)," ")</f>
        <v xml:space="preserve"> </v>
      </c>
      <c r="M180" t="str">
        <f>IFERROR(VLOOKUP(L180,продукты!J:K,2,FALSE)," ")</f>
        <v xml:space="preserve"> </v>
      </c>
      <c r="P180" t="str">
        <f>IFERROR(VLOOKUP(O180,продукты!M:N,2,FALSE)," ")</f>
        <v xml:space="preserve"> </v>
      </c>
      <c r="S180" t="str">
        <f>IFERROR(VLOOKUP(R180,продукты!P:Q,2,FALSE)," ")</f>
        <v xml:space="preserve"> </v>
      </c>
    </row>
    <row r="181" spans="4:19">
      <c r="D181" t="str">
        <f>IFERROR(VLOOKUP(C181,продукты!A:B,2,FALSE)," ")</f>
        <v xml:space="preserve"> </v>
      </c>
      <c r="G181" t="str">
        <f>IFERROR(VLOOKUP(F181,продукты!D:E,2,FALSE)," ")</f>
        <v xml:space="preserve"> </v>
      </c>
      <c r="J181" t="str">
        <f>IFERROR(VLOOKUP(I181,продукты!G:H,2,FALSE)," ")</f>
        <v xml:space="preserve"> </v>
      </c>
      <c r="M181" t="str">
        <f>IFERROR(VLOOKUP(L181,продукты!J:K,2,FALSE)," ")</f>
        <v xml:space="preserve"> </v>
      </c>
      <c r="P181" t="str">
        <f>IFERROR(VLOOKUP(O181,продукты!M:N,2,FALSE)," ")</f>
        <v xml:space="preserve"> </v>
      </c>
      <c r="S181" t="str">
        <f>IFERROR(VLOOKUP(R181,продукты!P:Q,2,FALSE)," ")</f>
        <v xml:space="preserve"> </v>
      </c>
    </row>
    <row r="182" spans="4:19">
      <c r="D182" t="str">
        <f>IFERROR(VLOOKUP(C182,продукты!A:B,2,FALSE)," ")</f>
        <v xml:space="preserve"> </v>
      </c>
      <c r="G182" t="str">
        <f>IFERROR(VLOOKUP(F182,продукты!D:E,2,FALSE)," ")</f>
        <v xml:space="preserve"> </v>
      </c>
      <c r="J182" t="str">
        <f>IFERROR(VLOOKUP(I182,продукты!G:H,2,FALSE)," ")</f>
        <v xml:space="preserve"> </v>
      </c>
      <c r="M182" t="str">
        <f>IFERROR(VLOOKUP(L182,продукты!J:K,2,FALSE)," ")</f>
        <v xml:space="preserve"> </v>
      </c>
      <c r="P182" t="str">
        <f>IFERROR(VLOOKUP(O182,продукты!M:N,2,FALSE)," ")</f>
        <v xml:space="preserve"> </v>
      </c>
      <c r="S182" t="str">
        <f>IFERROR(VLOOKUP(R182,продукты!P:Q,2,FALSE)," ")</f>
        <v xml:space="preserve"> </v>
      </c>
    </row>
    <row r="183" spans="4:19">
      <c r="D183" t="str">
        <f>IFERROR(VLOOKUP(C183,продукты!A:B,2,FALSE)," ")</f>
        <v xml:space="preserve"> </v>
      </c>
      <c r="G183" t="str">
        <f>IFERROR(VLOOKUP(F183,продукты!D:E,2,FALSE)," ")</f>
        <v xml:space="preserve"> </v>
      </c>
      <c r="J183" t="str">
        <f>IFERROR(VLOOKUP(I183,продукты!G:H,2,FALSE)," ")</f>
        <v xml:space="preserve"> </v>
      </c>
      <c r="M183" t="str">
        <f>IFERROR(VLOOKUP(L183,продукты!J:K,2,FALSE)," ")</f>
        <v xml:space="preserve"> </v>
      </c>
      <c r="P183" t="str">
        <f>IFERROR(VLOOKUP(O183,продукты!M:N,2,FALSE)," ")</f>
        <v xml:space="preserve"> </v>
      </c>
      <c r="S183" t="str">
        <f>IFERROR(VLOOKUP(R183,продукты!P:Q,2,FALSE)," ")</f>
        <v xml:space="preserve"> </v>
      </c>
    </row>
    <row r="184" spans="4:19">
      <c r="D184" t="str">
        <f>IFERROR(VLOOKUP(C184,продукты!A:B,2,FALSE)," ")</f>
        <v xml:space="preserve"> </v>
      </c>
      <c r="G184" t="str">
        <f>IFERROR(VLOOKUP(F184,продукты!D:E,2,FALSE)," ")</f>
        <v xml:space="preserve"> </v>
      </c>
      <c r="J184" t="str">
        <f>IFERROR(VLOOKUP(I184,продукты!G:H,2,FALSE)," ")</f>
        <v xml:space="preserve"> </v>
      </c>
      <c r="M184" t="str">
        <f>IFERROR(VLOOKUP(L184,продукты!J:K,2,FALSE)," ")</f>
        <v xml:space="preserve"> </v>
      </c>
      <c r="P184" t="str">
        <f>IFERROR(VLOOKUP(O184,продукты!M:N,2,FALSE)," ")</f>
        <v xml:space="preserve"> </v>
      </c>
      <c r="S184" t="str">
        <f>IFERROR(VLOOKUP(R184,продукты!P:Q,2,FALSE)," ")</f>
        <v xml:space="preserve"> </v>
      </c>
    </row>
    <row r="185" spans="4:19">
      <c r="D185" t="str">
        <f>IFERROR(VLOOKUP(C185,продукты!A:B,2,FALSE)," ")</f>
        <v xml:space="preserve"> </v>
      </c>
      <c r="G185" t="str">
        <f>IFERROR(VLOOKUP(F185,продукты!D:E,2,FALSE)," ")</f>
        <v xml:space="preserve"> </v>
      </c>
      <c r="J185" t="str">
        <f>IFERROR(VLOOKUP(I185,продукты!G:H,2,FALSE)," ")</f>
        <v xml:space="preserve"> </v>
      </c>
      <c r="M185" t="str">
        <f>IFERROR(VLOOKUP(L185,продукты!J:K,2,FALSE)," ")</f>
        <v xml:space="preserve"> </v>
      </c>
      <c r="P185" t="str">
        <f>IFERROR(VLOOKUP(O185,продукты!M:N,2,FALSE)," ")</f>
        <v xml:space="preserve"> </v>
      </c>
      <c r="S185" t="str">
        <f>IFERROR(VLOOKUP(R185,продукты!P:Q,2,FALSE)," ")</f>
        <v xml:space="preserve"> </v>
      </c>
    </row>
    <row r="186" spans="4:19">
      <c r="D186" t="str">
        <f>IFERROR(VLOOKUP(C186,продукты!A:B,2,FALSE)," ")</f>
        <v xml:space="preserve"> </v>
      </c>
      <c r="G186" t="str">
        <f>IFERROR(VLOOKUP(F186,продукты!D:E,2,FALSE)," ")</f>
        <v xml:space="preserve"> </v>
      </c>
      <c r="J186" t="str">
        <f>IFERROR(VLOOKUP(I186,продукты!G:H,2,FALSE)," ")</f>
        <v xml:space="preserve"> </v>
      </c>
      <c r="M186" t="str">
        <f>IFERROR(VLOOKUP(L186,продукты!J:K,2,FALSE)," ")</f>
        <v xml:space="preserve"> </v>
      </c>
      <c r="P186" t="str">
        <f>IFERROR(VLOOKUP(O186,продукты!M:N,2,FALSE)," ")</f>
        <v xml:space="preserve"> </v>
      </c>
      <c r="S186" t="str">
        <f>IFERROR(VLOOKUP(R186,продукты!P:Q,2,FALSE)," ")</f>
        <v xml:space="preserve"> </v>
      </c>
    </row>
    <row r="187" spans="4:19">
      <c r="D187" t="str">
        <f>IFERROR(VLOOKUP(C187,продукты!A:B,2,FALSE)," ")</f>
        <v xml:space="preserve"> </v>
      </c>
      <c r="G187" t="str">
        <f>IFERROR(VLOOKUP(F187,продукты!D:E,2,FALSE)," ")</f>
        <v xml:space="preserve"> </v>
      </c>
      <c r="J187" t="str">
        <f>IFERROR(VLOOKUP(I187,продукты!G:H,2,FALSE)," ")</f>
        <v xml:space="preserve"> </v>
      </c>
      <c r="M187" t="str">
        <f>IFERROR(VLOOKUP(L187,продукты!J:K,2,FALSE)," ")</f>
        <v xml:space="preserve"> </v>
      </c>
      <c r="P187" t="str">
        <f>IFERROR(VLOOKUP(O187,продукты!M:N,2,FALSE)," ")</f>
        <v xml:space="preserve"> </v>
      </c>
      <c r="S187" t="str">
        <f>IFERROR(VLOOKUP(R187,продукты!P:Q,2,FALSE)," ")</f>
        <v xml:space="preserve"> </v>
      </c>
    </row>
    <row r="188" spans="4:19">
      <c r="D188" t="str">
        <f>IFERROR(VLOOKUP(C188,продукты!A:B,2,FALSE)," ")</f>
        <v xml:space="preserve"> </v>
      </c>
      <c r="G188" t="str">
        <f>IFERROR(VLOOKUP(F188,продукты!D:E,2,FALSE)," ")</f>
        <v xml:space="preserve"> </v>
      </c>
      <c r="J188" t="str">
        <f>IFERROR(VLOOKUP(I188,продукты!G:H,2,FALSE)," ")</f>
        <v xml:space="preserve"> </v>
      </c>
      <c r="M188" t="str">
        <f>IFERROR(VLOOKUP(L188,продукты!J:K,2,FALSE)," ")</f>
        <v xml:space="preserve"> </v>
      </c>
      <c r="P188" t="str">
        <f>IFERROR(VLOOKUP(O188,продукты!M:N,2,FALSE)," ")</f>
        <v xml:space="preserve"> </v>
      </c>
      <c r="S188" t="str">
        <f>IFERROR(VLOOKUP(R188,продукты!P:Q,2,FALSE)," ")</f>
        <v xml:space="preserve"> </v>
      </c>
    </row>
    <row r="189" spans="4:19">
      <c r="D189" t="str">
        <f>IFERROR(VLOOKUP(C189,продукты!A:B,2,FALSE)," ")</f>
        <v xml:space="preserve"> </v>
      </c>
      <c r="G189" t="str">
        <f>IFERROR(VLOOKUP(F189,продукты!D:E,2,FALSE)," ")</f>
        <v xml:space="preserve"> </v>
      </c>
      <c r="J189" t="str">
        <f>IFERROR(VLOOKUP(I189,продукты!G:H,2,FALSE)," ")</f>
        <v xml:space="preserve"> </v>
      </c>
      <c r="M189" t="str">
        <f>IFERROR(VLOOKUP(L189,продукты!J:K,2,FALSE)," ")</f>
        <v xml:space="preserve"> </v>
      </c>
      <c r="P189" t="str">
        <f>IFERROR(VLOOKUP(O189,продукты!M:N,2,FALSE)," ")</f>
        <v xml:space="preserve"> </v>
      </c>
      <c r="S189" t="str">
        <f>IFERROR(VLOOKUP(R189,продукты!P:Q,2,FALSE)," ")</f>
        <v xml:space="preserve"> </v>
      </c>
    </row>
    <row r="190" spans="4:19">
      <c r="D190" t="str">
        <f>IFERROR(VLOOKUP(C190,продукты!A:B,2,FALSE)," ")</f>
        <v xml:space="preserve"> </v>
      </c>
      <c r="G190" t="str">
        <f>IFERROR(VLOOKUP(F190,продукты!D:E,2,FALSE)," ")</f>
        <v xml:space="preserve"> </v>
      </c>
      <c r="J190" t="str">
        <f>IFERROR(VLOOKUP(I190,продукты!G:H,2,FALSE)," ")</f>
        <v xml:space="preserve"> </v>
      </c>
      <c r="M190" t="str">
        <f>IFERROR(VLOOKUP(L190,продукты!J:K,2,FALSE)," ")</f>
        <v xml:space="preserve"> </v>
      </c>
      <c r="P190" t="str">
        <f>IFERROR(VLOOKUP(O190,продукты!M:N,2,FALSE)," ")</f>
        <v xml:space="preserve"> </v>
      </c>
      <c r="S190" t="str">
        <f>IFERROR(VLOOKUP(R190,продукты!P:Q,2,FALSE)," ")</f>
        <v xml:space="preserve"> </v>
      </c>
    </row>
    <row r="191" spans="4:19">
      <c r="D191" t="str">
        <f>IFERROR(VLOOKUP(C191,продукты!A:B,2,FALSE)," ")</f>
        <v xml:space="preserve"> </v>
      </c>
      <c r="G191" t="str">
        <f>IFERROR(VLOOKUP(F191,продукты!D:E,2,FALSE)," ")</f>
        <v xml:space="preserve"> </v>
      </c>
      <c r="J191" t="str">
        <f>IFERROR(VLOOKUP(I191,продукты!G:H,2,FALSE)," ")</f>
        <v xml:space="preserve"> </v>
      </c>
      <c r="M191" t="str">
        <f>IFERROR(VLOOKUP(L191,продукты!J:K,2,FALSE)," ")</f>
        <v xml:space="preserve"> </v>
      </c>
      <c r="P191" t="str">
        <f>IFERROR(VLOOKUP(O191,продукты!M:N,2,FALSE)," ")</f>
        <v xml:space="preserve"> </v>
      </c>
      <c r="S191" t="str">
        <f>IFERROR(VLOOKUP(R191,продукты!P:Q,2,FALSE)," ")</f>
        <v xml:space="preserve"> </v>
      </c>
    </row>
    <row r="192" spans="4:19">
      <c r="D192" t="str">
        <f>IFERROR(VLOOKUP(C192,продукты!A:B,2,FALSE)," ")</f>
        <v xml:space="preserve"> </v>
      </c>
      <c r="G192" t="str">
        <f>IFERROR(VLOOKUP(F192,продукты!D:E,2,FALSE)," ")</f>
        <v xml:space="preserve"> </v>
      </c>
      <c r="J192" t="str">
        <f>IFERROR(VLOOKUP(I192,продукты!G:H,2,FALSE)," ")</f>
        <v xml:space="preserve"> </v>
      </c>
      <c r="M192" t="str">
        <f>IFERROR(VLOOKUP(L192,продукты!J:K,2,FALSE)," ")</f>
        <v xml:space="preserve"> </v>
      </c>
      <c r="P192" t="str">
        <f>IFERROR(VLOOKUP(O192,продукты!M:N,2,FALSE)," ")</f>
        <v xml:space="preserve"> </v>
      </c>
      <c r="S192" t="str">
        <f>IFERROR(VLOOKUP(R192,продукты!P:Q,2,FALSE)," ")</f>
        <v xml:space="preserve"> </v>
      </c>
    </row>
    <row r="193" spans="4:19">
      <c r="D193" t="str">
        <f>IFERROR(VLOOKUP(C193,продукты!A:B,2,FALSE)," ")</f>
        <v xml:space="preserve"> </v>
      </c>
      <c r="G193" t="str">
        <f>IFERROR(VLOOKUP(F193,продукты!D:E,2,FALSE)," ")</f>
        <v xml:space="preserve"> </v>
      </c>
      <c r="J193" t="str">
        <f>IFERROR(VLOOKUP(I193,продукты!G:H,2,FALSE)," ")</f>
        <v xml:space="preserve"> </v>
      </c>
      <c r="M193" t="str">
        <f>IFERROR(VLOOKUP(L193,продукты!J:K,2,FALSE)," ")</f>
        <v xml:space="preserve"> </v>
      </c>
      <c r="P193" t="str">
        <f>IFERROR(VLOOKUP(O193,продукты!M:N,2,FALSE)," ")</f>
        <v xml:space="preserve"> </v>
      </c>
      <c r="S193" t="str">
        <f>IFERROR(VLOOKUP(R193,продукты!P:Q,2,FALSE)," ")</f>
        <v xml:space="preserve"> </v>
      </c>
    </row>
    <row r="194" spans="4:19">
      <c r="D194" t="str">
        <f>IFERROR(VLOOKUP(C194,продукты!A:B,2,FALSE)," ")</f>
        <v xml:space="preserve"> </v>
      </c>
      <c r="G194" t="str">
        <f>IFERROR(VLOOKUP(F194,продукты!D:E,2,FALSE)," ")</f>
        <v xml:space="preserve"> </v>
      </c>
      <c r="J194" t="str">
        <f>IFERROR(VLOOKUP(I194,продукты!G:H,2,FALSE)," ")</f>
        <v xml:space="preserve"> </v>
      </c>
      <c r="M194" t="str">
        <f>IFERROR(VLOOKUP(L194,продукты!J:K,2,FALSE)," ")</f>
        <v xml:space="preserve"> </v>
      </c>
      <c r="P194" t="str">
        <f>IFERROR(VLOOKUP(O194,продукты!M:N,2,FALSE)," ")</f>
        <v xml:space="preserve"> </v>
      </c>
      <c r="S194" t="str">
        <f>IFERROR(VLOOKUP(R194,продукты!P:Q,2,FALSE)," ")</f>
        <v xml:space="preserve"> </v>
      </c>
    </row>
    <row r="195" spans="4:19">
      <c r="D195" t="str">
        <f>IFERROR(VLOOKUP(C195,продукты!A:B,2,FALSE)," ")</f>
        <v xml:space="preserve"> </v>
      </c>
      <c r="G195" t="str">
        <f>IFERROR(VLOOKUP(F195,продукты!D:E,2,FALSE)," ")</f>
        <v xml:space="preserve"> </v>
      </c>
      <c r="J195" t="str">
        <f>IFERROR(VLOOKUP(I195,продукты!G:H,2,FALSE)," ")</f>
        <v xml:space="preserve"> </v>
      </c>
      <c r="M195" t="str">
        <f>IFERROR(VLOOKUP(L195,продукты!J:K,2,FALSE)," ")</f>
        <v xml:space="preserve"> </v>
      </c>
      <c r="P195" t="str">
        <f>IFERROR(VLOOKUP(O195,продукты!M:N,2,FALSE)," ")</f>
        <v xml:space="preserve"> </v>
      </c>
      <c r="S195" t="str">
        <f>IFERROR(VLOOKUP(R195,продукты!P:Q,2,FALSE)," ")</f>
        <v xml:space="preserve"> </v>
      </c>
    </row>
    <row r="196" spans="4:19">
      <c r="D196" t="str">
        <f>IFERROR(VLOOKUP(C196,продукты!A:B,2,FALSE)," ")</f>
        <v xml:space="preserve"> </v>
      </c>
      <c r="G196" t="str">
        <f>IFERROR(VLOOKUP(F196,продукты!D:E,2,FALSE)," ")</f>
        <v xml:space="preserve"> </v>
      </c>
      <c r="J196" t="str">
        <f>IFERROR(VLOOKUP(I196,продукты!G:H,2,FALSE)," ")</f>
        <v xml:space="preserve"> </v>
      </c>
      <c r="M196" t="str">
        <f>IFERROR(VLOOKUP(L196,продукты!J:K,2,FALSE)," ")</f>
        <v xml:space="preserve"> </v>
      </c>
      <c r="P196" t="str">
        <f>IFERROR(VLOOKUP(O196,продукты!M:N,2,FALSE)," ")</f>
        <v xml:space="preserve"> </v>
      </c>
      <c r="S196" t="str">
        <f>IFERROR(VLOOKUP(R196,продукты!P:Q,2,FALSE)," ")</f>
        <v xml:space="preserve"> </v>
      </c>
    </row>
    <row r="197" spans="4:19">
      <c r="D197" t="str">
        <f>IFERROR(VLOOKUP(C197,продукты!A:B,2,FALSE)," ")</f>
        <v xml:space="preserve"> </v>
      </c>
      <c r="G197" t="str">
        <f>IFERROR(VLOOKUP(F197,продукты!D:E,2,FALSE)," ")</f>
        <v xml:space="preserve"> </v>
      </c>
      <c r="J197" t="str">
        <f>IFERROR(VLOOKUP(I197,продукты!G:H,2,FALSE)," ")</f>
        <v xml:space="preserve"> </v>
      </c>
      <c r="M197" t="str">
        <f>IFERROR(VLOOKUP(L197,продукты!J:K,2,FALSE)," ")</f>
        <v xml:space="preserve"> </v>
      </c>
      <c r="P197" t="str">
        <f>IFERROR(VLOOKUP(O197,продукты!M:N,2,FALSE)," ")</f>
        <v xml:space="preserve"> </v>
      </c>
      <c r="S197" t="str">
        <f>IFERROR(VLOOKUP(R197,продукты!P:Q,2,FALSE)," ")</f>
        <v xml:space="preserve"> </v>
      </c>
    </row>
    <row r="198" spans="4:19">
      <c r="D198" t="str">
        <f>IFERROR(VLOOKUP(C198,продукты!A:B,2,FALSE)," ")</f>
        <v xml:space="preserve"> </v>
      </c>
      <c r="G198" t="str">
        <f>IFERROR(VLOOKUP(F198,продукты!D:E,2,FALSE)," ")</f>
        <v xml:space="preserve"> </v>
      </c>
      <c r="J198" t="str">
        <f>IFERROR(VLOOKUP(I198,продукты!G:H,2,FALSE)," ")</f>
        <v xml:space="preserve"> </v>
      </c>
      <c r="M198" t="str">
        <f>IFERROR(VLOOKUP(L198,продукты!J:K,2,FALSE)," ")</f>
        <v xml:space="preserve"> </v>
      </c>
      <c r="P198" t="str">
        <f>IFERROR(VLOOKUP(O198,продукты!M:N,2,FALSE)," ")</f>
        <v xml:space="preserve"> </v>
      </c>
      <c r="S198" t="str">
        <f>IFERROR(VLOOKUP(R198,продукты!P:Q,2,FALSE)," ")</f>
        <v xml:space="preserve"> </v>
      </c>
    </row>
    <row r="199" spans="4:19">
      <c r="D199" t="str">
        <f>IFERROR(VLOOKUP(C199,продукты!A:B,2,FALSE)," ")</f>
        <v xml:space="preserve"> </v>
      </c>
      <c r="G199" t="str">
        <f>IFERROR(VLOOKUP(F199,продукты!D:E,2,FALSE)," ")</f>
        <v xml:space="preserve"> </v>
      </c>
      <c r="J199" t="str">
        <f>IFERROR(VLOOKUP(I199,продукты!G:H,2,FALSE)," ")</f>
        <v xml:space="preserve"> </v>
      </c>
      <c r="M199" t="str">
        <f>IFERROR(VLOOKUP(L199,продукты!J:K,2,FALSE)," ")</f>
        <v xml:space="preserve"> </v>
      </c>
      <c r="P199" t="str">
        <f>IFERROR(VLOOKUP(O199,продукты!M:N,2,FALSE)," ")</f>
        <v xml:space="preserve"> </v>
      </c>
      <c r="S199" t="str">
        <f>IFERROR(VLOOKUP(R199,продукты!P:Q,2,FALSE)," ")</f>
        <v xml:space="preserve"> 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продукты!$B:$B</xm:f>
          </x14:formula1>
          <xm:sqref>J2:J1048576 G2:G1048576 D2:D1048576 P2:P1048576 S2:S1048576 M2:M1048576</xm:sqref>
        </x14:dataValidation>
        <x14:dataValidation type="list" allowBlank="1" showInputMessage="1" showErrorMessage="1">
          <x14:formula1>
            <xm:f>продукты!$A:$A</xm:f>
          </x14:formula1>
          <xm:sqref>R2:R1048576 O2:O1048576 L2:L1048576 I2:I1048576 F2:F1048576 C2:C1048576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2" sqref="B2"/>
    </sheetView>
  </sheetViews>
  <sheetFormatPr defaultColWidth="8.85546875" defaultRowHeight="15"/>
  <cols>
    <col min="1" max="1" width="34.42578125" customWidth="1"/>
    <col min="2" max="2" width="13.7109375" customWidth="1"/>
    <col min="3" max="3" width="71.85546875" customWidth="1"/>
  </cols>
  <sheetData>
    <row r="1" spans="1:3">
      <c r="A1" s="1" t="s">
        <v>40</v>
      </c>
      <c r="B1" s="1" t="s">
        <v>59</v>
      </c>
      <c r="C1" s="1" t="s">
        <v>51</v>
      </c>
    </row>
    <row r="2" spans="1:3">
      <c r="A2" t="s">
        <v>41</v>
      </c>
      <c r="B2">
        <v>10</v>
      </c>
    </row>
    <row r="3" spans="1:3">
      <c r="A3" t="s">
        <v>42</v>
      </c>
      <c r="B3">
        <v>5</v>
      </c>
      <c r="C3" t="s">
        <v>52</v>
      </c>
    </row>
    <row r="4" spans="1:3">
      <c r="A4" t="s">
        <v>50</v>
      </c>
      <c r="B4">
        <v>200</v>
      </c>
      <c r="C4" t="s">
        <v>60</v>
      </c>
    </row>
    <row r="5" spans="1:3">
      <c r="A5" t="s">
        <v>58</v>
      </c>
      <c r="B5">
        <v>6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30"/>
  <sheetViews>
    <sheetView workbookViewId="0">
      <selection activeCell="B10" sqref="B10"/>
    </sheetView>
  </sheetViews>
  <sheetFormatPr defaultColWidth="8.85546875" defaultRowHeight="15"/>
  <cols>
    <col min="3" max="3" width="24.140625" customWidth="1"/>
    <col min="4" max="4" width="10.28515625" customWidth="1"/>
    <col min="5" max="5" width="6" customWidth="1"/>
    <col min="6" max="6" width="11.140625" customWidth="1"/>
    <col min="7" max="7" width="6" customWidth="1"/>
    <col min="8" max="8" width="10.42578125" customWidth="1"/>
    <col min="9" max="9" width="6" customWidth="1"/>
    <col min="10" max="10" width="10.42578125" customWidth="1"/>
    <col min="11" max="11" width="6" customWidth="1"/>
    <col min="12" max="12" width="10.42578125" customWidth="1"/>
    <col min="13" max="13" width="6" customWidth="1"/>
    <col min="14" max="14" width="10.28515625" customWidth="1"/>
    <col min="15" max="15" width="6" customWidth="1"/>
    <col min="16" max="16" width="25.140625" customWidth="1"/>
    <col min="17" max="17" width="10.28515625" customWidth="1"/>
    <col min="18" max="18" width="6" customWidth="1"/>
    <col min="19" max="19" width="11.140625" customWidth="1"/>
    <col min="20" max="20" width="6" customWidth="1"/>
    <col min="21" max="21" width="10.42578125" customWidth="1"/>
    <col min="22" max="22" width="6" customWidth="1"/>
    <col min="23" max="23" width="10.42578125" customWidth="1"/>
    <col min="24" max="24" width="6" customWidth="1"/>
    <col min="25" max="25" width="10.42578125" customWidth="1"/>
    <col min="26" max="26" width="6" customWidth="1"/>
    <col min="27" max="27" width="10.28515625" customWidth="1"/>
    <col min="28" max="28" width="6" customWidth="1"/>
    <col min="29" max="29" width="22.42578125" customWidth="1"/>
    <col min="30" max="30" width="10.28515625" customWidth="1"/>
    <col min="31" max="31" width="6" customWidth="1"/>
    <col min="32" max="32" width="11.140625" customWidth="1"/>
    <col min="33" max="33" width="6" customWidth="1"/>
    <col min="34" max="34" width="10.42578125" customWidth="1"/>
    <col min="35" max="35" width="6" customWidth="1"/>
    <col min="36" max="36" width="10.42578125" customWidth="1"/>
    <col min="37" max="37" width="6" customWidth="1"/>
    <col min="38" max="38" width="10.42578125" customWidth="1"/>
    <col min="39" max="39" width="6" customWidth="1"/>
    <col min="40" max="40" width="10.28515625" customWidth="1"/>
    <col min="41" max="41" width="6" customWidth="1"/>
    <col min="42" max="42" width="24.140625" customWidth="1"/>
    <col min="43" max="43" width="10.28515625" customWidth="1"/>
    <col min="44" max="44" width="6" customWidth="1"/>
    <col min="45" max="45" width="11.140625" customWidth="1"/>
    <col min="46" max="46" width="6" customWidth="1"/>
    <col min="47" max="47" width="10.42578125" customWidth="1"/>
    <col min="48" max="48" width="6" customWidth="1"/>
    <col min="49" max="49" width="10.42578125" customWidth="1"/>
    <col min="50" max="50" width="6" customWidth="1"/>
    <col min="51" max="51" width="10.42578125" customWidth="1"/>
    <col min="52" max="52" width="6" customWidth="1"/>
    <col min="53" max="53" width="10.28515625" customWidth="1"/>
    <col min="54" max="54" width="6" customWidth="1"/>
  </cols>
  <sheetData>
    <row r="1" spans="1:54">
      <c r="A1" t="str">
        <f>меню!A1</f>
        <v>день</v>
      </c>
      <c r="B1" t="str">
        <f>меню!B1</f>
        <v>тип еды</v>
      </c>
      <c r="C1" s="9" t="str">
        <f>меню!C1</f>
        <v>блюдо № 1</v>
      </c>
      <c r="D1" t="s">
        <v>123</v>
      </c>
      <c r="E1" t="s">
        <v>46</v>
      </c>
      <c r="F1" t="s">
        <v>124</v>
      </c>
      <c r="G1" t="s">
        <v>46</v>
      </c>
      <c r="H1" t="s">
        <v>125</v>
      </c>
      <c r="I1" t="s">
        <v>46</v>
      </c>
      <c r="J1" t="s">
        <v>126</v>
      </c>
      <c r="K1" t="s">
        <v>46</v>
      </c>
      <c r="L1" t="s">
        <v>127</v>
      </c>
      <c r="M1" t="s">
        <v>46</v>
      </c>
      <c r="N1" t="s">
        <v>128</v>
      </c>
      <c r="O1" t="s">
        <v>46</v>
      </c>
      <c r="P1" s="9" t="str">
        <f>меню!D1</f>
        <v>блюдо № 2</v>
      </c>
      <c r="Q1" t="s">
        <v>123</v>
      </c>
      <c r="R1" t="s">
        <v>46</v>
      </c>
      <c r="S1" t="s">
        <v>124</v>
      </c>
      <c r="T1" t="s">
        <v>46</v>
      </c>
      <c r="U1" t="s">
        <v>125</v>
      </c>
      <c r="V1" t="s">
        <v>46</v>
      </c>
      <c r="W1" t="s">
        <v>126</v>
      </c>
      <c r="X1" t="s">
        <v>46</v>
      </c>
      <c r="Y1" t="s">
        <v>127</v>
      </c>
      <c r="Z1" t="s">
        <v>46</v>
      </c>
      <c r="AA1" t="s">
        <v>128</v>
      </c>
      <c r="AB1" t="s">
        <v>46</v>
      </c>
      <c r="AC1" s="9" t="str">
        <f>меню!E1</f>
        <v>блюдо № 3</v>
      </c>
      <c r="AD1" t="s">
        <v>123</v>
      </c>
      <c r="AE1" t="s">
        <v>46</v>
      </c>
      <c r="AF1" t="s">
        <v>124</v>
      </c>
      <c r="AG1" t="s">
        <v>46</v>
      </c>
      <c r="AH1" t="s">
        <v>125</v>
      </c>
      <c r="AI1" t="s">
        <v>46</v>
      </c>
      <c r="AJ1" t="s">
        <v>126</v>
      </c>
      <c r="AK1" t="s">
        <v>46</v>
      </c>
      <c r="AL1" t="s">
        <v>127</v>
      </c>
      <c r="AM1" t="s">
        <v>46</v>
      </c>
      <c r="AN1" t="s">
        <v>128</v>
      </c>
      <c r="AO1" t="s">
        <v>46</v>
      </c>
      <c r="AP1" s="9" t="str">
        <f>меню!F1</f>
        <v>блюдо № 4</v>
      </c>
      <c r="AQ1" t="s">
        <v>123</v>
      </c>
      <c r="AR1" t="s">
        <v>46</v>
      </c>
      <c r="AS1" t="s">
        <v>124</v>
      </c>
      <c r="AT1" t="s">
        <v>46</v>
      </c>
      <c r="AU1" t="s">
        <v>125</v>
      </c>
      <c r="AV1" t="s">
        <v>46</v>
      </c>
      <c r="AW1" t="s">
        <v>126</v>
      </c>
      <c r="AX1" t="s">
        <v>46</v>
      </c>
      <c r="AY1" t="s">
        <v>127</v>
      </c>
      <c r="AZ1" t="s">
        <v>46</v>
      </c>
      <c r="BA1" t="s">
        <v>128</v>
      </c>
      <c r="BB1" t="s">
        <v>46</v>
      </c>
    </row>
    <row r="2" spans="1:54">
      <c r="A2">
        <f>меню!A2</f>
        <v>1</v>
      </c>
      <c r="B2" t="str">
        <f>меню!B2</f>
        <v>Полдник</v>
      </c>
      <c r="C2" t="str">
        <f>меню!C2</f>
        <v xml:space="preserve">Закуска "Мировая" </v>
      </c>
      <c r="D2" t="str">
        <f>IFERROR(VLOOKUP(C2,блюда!$A:$U,3,FALSE)," ")</f>
        <v>капуста</v>
      </c>
      <c r="E2">
        <f>IFERROR(VLOOKUP(C2,блюда!$A:$U,5,FALSE)," ")</f>
        <v>0.3</v>
      </c>
      <c r="F2" t="str">
        <f>IFERROR(VLOOKUP(C2,блюда!$A:$U,6,FALSE)," ")</f>
        <v>морковь</v>
      </c>
      <c r="G2">
        <f>IFERROR(VLOOKUP(C2,блюда!$A:$U,8,FALSE)," ")</f>
        <v>3</v>
      </c>
      <c r="H2" t="str">
        <f>IFERROR(VLOOKUP(C2,блюда!$A:$U,9,FALSE)," ")</f>
        <v>сыр</v>
      </c>
      <c r="I2">
        <f>IFERROR(VLOOKUP(C2,блюда!$A:$U,11,FALSE)," ")</f>
        <v>0.1</v>
      </c>
      <c r="J2" t="str">
        <f>IFERROR(VLOOKUP(C2,блюда!$A:$U,12,FALSE)," ")</f>
        <v>майонез</v>
      </c>
      <c r="K2">
        <f>IFERROR(VLOOKUP(C2,блюда!$A:$U,14,FALSE)," ")</f>
        <v>0.2</v>
      </c>
      <c r="L2" t="str">
        <f>IFERROR(VLOOKUP(C2,блюда!$A:$U,15,FALSE)," ")</f>
        <v>лук зеленый</v>
      </c>
      <c r="M2">
        <f>IFERROR(VLOOKUP(C2,блюда!$A:$U,17,FALSE)," ")</f>
        <v>3</v>
      </c>
      <c r="N2" t="str">
        <f>IFERROR(VLOOKUP(C2,блюда!$A:$U,18,FALSE)," ")</f>
        <v>перец горошек</v>
      </c>
      <c r="O2">
        <f>IFERROR(VLOOKUP(C2,блюда!$A:$U,20,FALSE)," ")</f>
        <v>0</v>
      </c>
      <c r="P2" t="str">
        <f>меню!D2</f>
        <v xml:space="preserve"> Ягодный компот</v>
      </c>
      <c r="Q2" t="str">
        <f>IFERROR(VLOOKUP(P2,блюда!$A:$U,3,FALSE)," ")</f>
        <v>малина</v>
      </c>
      <c r="R2">
        <f>IFERROR(VLOOKUP(P2,блюда!$A:$U,5,FALSE)," ")</f>
        <v>6</v>
      </c>
      <c r="S2" t="str">
        <f>IFERROR(VLOOKUP(P2,блюда!$A:$U,6,FALSE)," ")</f>
        <v>черника</v>
      </c>
      <c r="T2">
        <f>IFERROR(VLOOKUP(P2,блюда!$A:$U,8,FALSE)," ")</f>
        <v>6</v>
      </c>
      <c r="U2" t="str">
        <f>IFERROR(VLOOKUP(P2,блюда!$A:$U,9,FALSE)," ")</f>
        <v>земляника</v>
      </c>
      <c r="V2">
        <f>IFERROR(VLOOKUP(P2,блюда!$A:$U,11,FALSE)," ")</f>
        <v>6</v>
      </c>
      <c r="W2" t="str">
        <f>IFERROR(VLOOKUP(P2,блюда!$A:$U,12,FALSE)," ")</f>
        <v>сахар</v>
      </c>
      <c r="X2">
        <f>IFERROR(VLOOKUP(P2,блюда!$A:$U,14,FALSE)," ")</f>
        <v>1</v>
      </c>
      <c r="Y2" t="str">
        <f>IFERROR(VLOOKUP(P2,блюда!$A:$U,15,FALSE)," ")</f>
        <v>вода</v>
      </c>
      <c r="Z2">
        <f>IFERROR(VLOOKUP(P2,блюда!$A:$U,17,FALSE)," ")</f>
        <v>5</v>
      </c>
      <c r="AA2">
        <f>IFERROR(VLOOKUP(P2,блюда!$A:$U,18,FALSE)," ")</f>
        <v>0</v>
      </c>
      <c r="AB2">
        <f>IFERROR(VLOOKUP(P2,блюда!$A:$U,20,FALSE)," ")</f>
        <v>0</v>
      </c>
      <c r="AC2">
        <f>меню!E2</f>
        <v>0</v>
      </c>
      <c r="AD2" t="str">
        <f>IFERROR(VLOOKUP(AC2,блюда!$A:$U,3,FALSE)," ")</f>
        <v xml:space="preserve"> </v>
      </c>
      <c r="AE2" t="str">
        <f>IFERROR(VLOOKUP(AC2,блюда!$A:$U,5,FALSE)," ")</f>
        <v xml:space="preserve"> </v>
      </c>
      <c r="AF2" t="str">
        <f>IFERROR(VLOOKUP(AC2,блюда!$A:$U,6,FALSE)," ")</f>
        <v xml:space="preserve"> </v>
      </c>
      <c r="AG2" t="str">
        <f>IFERROR(VLOOKUP(AC2,блюда!$A:$U,8,FALSE)," ")</f>
        <v xml:space="preserve"> </v>
      </c>
      <c r="AH2" t="str">
        <f>IFERROR(VLOOKUP(AC2,блюда!$A:$U,9,FALSE)," ")</f>
        <v xml:space="preserve"> </v>
      </c>
      <c r="AI2" t="str">
        <f>IFERROR(VLOOKUP(AC2,блюда!$A:$U,11,FALSE)," ")</f>
        <v xml:space="preserve"> </v>
      </c>
      <c r="AJ2" t="str">
        <f>IFERROR(VLOOKUP(AC2,блюда!$A:$U,12,FALSE)," ")</f>
        <v xml:space="preserve"> </v>
      </c>
      <c r="AK2" t="str">
        <f>IFERROR(VLOOKUP(AC2,блюда!$A:$U,14,FALSE)," ")</f>
        <v xml:space="preserve"> </v>
      </c>
      <c r="AL2" t="str">
        <f>IFERROR(VLOOKUP(AC2,блюда!$A:$U,15,FALSE)," ")</f>
        <v xml:space="preserve"> </v>
      </c>
      <c r="AM2" t="str">
        <f>IFERROR(VLOOKUP(AC2,блюда!$A:$U,17,FALSE)," ")</f>
        <v xml:space="preserve"> </v>
      </c>
      <c r="AN2" t="str">
        <f>IFERROR(VLOOKUP(AC2,блюда!$A:$U,18,FALSE)," ")</f>
        <v xml:space="preserve"> </v>
      </c>
      <c r="AO2" t="str">
        <f>IFERROR(VLOOKUP(AC2,блюда!$A:$U,20,FALSE)," ")</f>
        <v xml:space="preserve"> </v>
      </c>
      <c r="AP2">
        <f>меню!F2</f>
        <v>0</v>
      </c>
      <c r="AQ2" t="str">
        <f>IFERROR(VLOOKUP(AP2,блюда!$A:$U,3,FALSE)," ")</f>
        <v xml:space="preserve"> </v>
      </c>
      <c r="AR2" t="str">
        <f>IFERROR(VLOOKUP(AP2,блюда!$A:$U,5,FALSE)," ")</f>
        <v xml:space="preserve"> </v>
      </c>
      <c r="AS2" t="str">
        <f>IFERROR(VLOOKUP(AP2,блюда!$A:$U,6,FALSE)," ")</f>
        <v xml:space="preserve"> </v>
      </c>
      <c r="AT2" t="str">
        <f>IFERROR(VLOOKUP(AP2,блюда!$A:$U,8,FALSE)," ")</f>
        <v xml:space="preserve"> </v>
      </c>
      <c r="AU2" t="str">
        <f>IFERROR(VLOOKUP(AP2,блюда!$A:$U,9,FALSE)," ")</f>
        <v xml:space="preserve"> </v>
      </c>
      <c r="AV2" t="str">
        <f>IFERROR(VLOOKUP(AP2,блюда!$A:$U,11,FALSE)," ")</f>
        <v xml:space="preserve"> </v>
      </c>
      <c r="AW2" t="str">
        <f>IFERROR(VLOOKUP(AP2,блюда!$A:$U,12,FALSE)," ")</f>
        <v xml:space="preserve"> </v>
      </c>
      <c r="AX2" t="str">
        <f>IFERROR(VLOOKUP(AP2,блюда!$A:$U,14,FALSE)," ")</f>
        <v xml:space="preserve"> </v>
      </c>
      <c r="AY2" t="str">
        <f>IFERROR(VLOOKUP(AP2,блюда!$A:$U,15,FALSE)," ")</f>
        <v xml:space="preserve"> </v>
      </c>
      <c r="AZ2" t="str">
        <f>IFERROR(VLOOKUP(AP2,блюда!$A:$U,17,FALSE)," ")</f>
        <v xml:space="preserve"> </v>
      </c>
      <c r="BA2" t="str">
        <f>IFERROR(VLOOKUP(AP2,блюда!$A:$U,18,FALSE)," ")</f>
        <v xml:space="preserve"> </v>
      </c>
      <c r="BB2" t="str">
        <f>IFERROR(VLOOKUP(AP2,блюда!$A:$U,20,FALSE)," ")</f>
        <v xml:space="preserve"> </v>
      </c>
    </row>
    <row r="3" spans="1:54">
      <c r="A3">
        <f>меню!A3</f>
        <v>1</v>
      </c>
      <c r="B3" t="str">
        <f>меню!B3</f>
        <v>Ужин</v>
      </c>
      <c r="C3" t="str">
        <f>меню!C3</f>
        <v>гречка с тушенкой</v>
      </c>
      <c r="D3" t="str">
        <f>IFERROR(VLOOKUP(C3,блюда!$A:$U,3,FALSE)," ")</f>
        <v>вода</v>
      </c>
      <c r="E3">
        <f>IFERROR(VLOOKUP(C3,блюда!$A:$U,5,FALSE)," ")</f>
        <v>1.5</v>
      </c>
      <c r="F3" t="str">
        <f>IFERROR(VLOOKUP(C3,блюда!$A:$U,6,FALSE)," ")</f>
        <v>гречка</v>
      </c>
      <c r="G3">
        <f>IFERROR(VLOOKUP(C3,блюда!$A:$U,8,FALSE)," ")</f>
        <v>0.5</v>
      </c>
      <c r="H3" t="str">
        <f>IFERROR(VLOOKUP(C3,блюда!$A:$U,9,FALSE)," ")</f>
        <v>соль</v>
      </c>
      <c r="I3">
        <f>IFERROR(VLOOKUP(C3,блюда!$A:$U,11,FALSE)," ")</f>
        <v>1</v>
      </c>
      <c r="J3" t="str">
        <f>IFERROR(VLOOKUP(C3,блюда!$A:$U,12,FALSE)," ")</f>
        <v>тушенка</v>
      </c>
      <c r="K3">
        <f>IFERROR(VLOOKUP(C3,блюда!$A:$U,14,FALSE)," ")</f>
        <v>2</v>
      </c>
      <c r="L3">
        <f>IFERROR(VLOOKUP(C3,блюда!$A:$U,15,FALSE)," ")</f>
        <v>0</v>
      </c>
      <c r="M3">
        <f>IFERROR(VLOOKUP(C3,блюда!$A:$U,17,FALSE)," ")</f>
        <v>0</v>
      </c>
      <c r="N3">
        <f>IFERROR(VLOOKUP(C3,блюда!$A:$U,18,FALSE)," ")</f>
        <v>0</v>
      </c>
      <c r="O3">
        <f>IFERROR(VLOOKUP(C3,блюда!$A:$U,20,FALSE)," ")</f>
        <v>0</v>
      </c>
      <c r="P3" t="str">
        <f>меню!D3</f>
        <v xml:space="preserve"> Молоко с медом</v>
      </c>
      <c r="Q3" t="str">
        <f>IFERROR(VLOOKUP(P3,блюда!$A:$U,3,FALSE)," ")</f>
        <v xml:space="preserve"> </v>
      </c>
      <c r="R3" t="str">
        <f>IFERROR(VLOOKUP(P3,блюда!$A:$U,5,FALSE)," ")</f>
        <v xml:space="preserve"> </v>
      </c>
      <c r="S3" t="str">
        <f>IFERROR(VLOOKUP(P3,блюда!$A:$U,6,FALSE)," ")</f>
        <v xml:space="preserve"> </v>
      </c>
      <c r="T3" t="str">
        <f>IFERROR(VLOOKUP(P3,блюда!$A:$U,8,FALSE)," ")</f>
        <v xml:space="preserve"> </v>
      </c>
      <c r="U3" t="str">
        <f>IFERROR(VLOOKUP(P3,блюда!$A:$U,9,FALSE)," ")</f>
        <v xml:space="preserve"> </v>
      </c>
      <c r="V3" t="str">
        <f>IFERROR(VLOOKUP(P3,блюда!$A:$U,11,FALSE)," ")</f>
        <v xml:space="preserve"> </v>
      </c>
      <c r="W3" t="str">
        <f>IFERROR(VLOOKUP(P3,блюда!$A:$U,12,FALSE)," ")</f>
        <v xml:space="preserve"> </v>
      </c>
      <c r="X3" t="str">
        <f>IFERROR(VLOOKUP(P3,блюда!$A:$U,14,FALSE)," ")</f>
        <v xml:space="preserve"> </v>
      </c>
      <c r="Y3" t="str">
        <f>IFERROR(VLOOKUP(P3,блюда!$A:$U,15,FALSE)," ")</f>
        <v xml:space="preserve"> </v>
      </c>
      <c r="Z3" t="str">
        <f>IFERROR(VLOOKUP(P3,блюда!$A:$U,17,FALSE)," ")</f>
        <v xml:space="preserve"> </v>
      </c>
      <c r="AA3" t="str">
        <f>IFERROR(VLOOKUP(P3,блюда!$A:$U,18,FALSE)," ")</f>
        <v xml:space="preserve"> </v>
      </c>
      <c r="AB3" t="str">
        <f>IFERROR(VLOOKUP(P3,блюда!$A:$U,20,FALSE)," ")</f>
        <v xml:space="preserve"> </v>
      </c>
      <c r="AC3">
        <f>меню!E3</f>
        <v>0</v>
      </c>
      <c r="AD3" t="str">
        <f>IFERROR(VLOOKUP(AC3,блюда!$A:$U,3,FALSE)," ")</f>
        <v xml:space="preserve"> </v>
      </c>
      <c r="AE3" t="str">
        <f>IFERROR(VLOOKUP(AC3,блюда!$A:$U,5,FALSE)," ")</f>
        <v xml:space="preserve"> </v>
      </c>
      <c r="AF3" t="str">
        <f>IFERROR(VLOOKUP(AC3,блюда!$A:$U,6,FALSE)," ")</f>
        <v xml:space="preserve"> </v>
      </c>
      <c r="AG3" t="str">
        <f>IFERROR(VLOOKUP(AC3,блюда!$A:$U,8,FALSE)," ")</f>
        <v xml:space="preserve"> </v>
      </c>
      <c r="AH3" t="str">
        <f>IFERROR(VLOOKUP(AC3,блюда!$A:$U,9,FALSE)," ")</f>
        <v xml:space="preserve"> </v>
      </c>
      <c r="AI3" t="str">
        <f>IFERROR(VLOOKUP(AC3,блюда!$A:$U,11,FALSE)," ")</f>
        <v xml:space="preserve"> </v>
      </c>
      <c r="AJ3" t="str">
        <f>IFERROR(VLOOKUP(AC3,блюда!$A:$U,12,FALSE)," ")</f>
        <v xml:space="preserve"> </v>
      </c>
      <c r="AK3" t="str">
        <f>IFERROR(VLOOKUP(AC3,блюда!$A:$U,14,FALSE)," ")</f>
        <v xml:space="preserve"> </v>
      </c>
      <c r="AL3" t="str">
        <f>IFERROR(VLOOKUP(AC3,блюда!$A:$U,15,FALSE)," ")</f>
        <v xml:space="preserve"> </v>
      </c>
      <c r="AM3" t="str">
        <f>IFERROR(VLOOKUP(AC3,блюда!$A:$U,17,FALSE)," ")</f>
        <v xml:space="preserve"> </v>
      </c>
      <c r="AN3" t="str">
        <f>IFERROR(VLOOKUP(AC3,блюда!$A:$U,18,FALSE)," ")</f>
        <v xml:space="preserve"> </v>
      </c>
      <c r="AO3" t="str">
        <f>IFERROR(VLOOKUP(AC3,блюда!$A:$U,20,FALSE)," ")</f>
        <v xml:space="preserve"> </v>
      </c>
      <c r="AP3">
        <f>меню!F3</f>
        <v>0</v>
      </c>
      <c r="AQ3" t="str">
        <f>IFERROR(VLOOKUP(AP3,блюда!$A:$U,3,FALSE)," ")</f>
        <v xml:space="preserve"> </v>
      </c>
      <c r="AR3" t="str">
        <f>IFERROR(VLOOKUP(AP3,блюда!$A:$U,5,FALSE)," ")</f>
        <v xml:space="preserve"> </v>
      </c>
      <c r="AS3" t="str">
        <f>IFERROR(VLOOKUP(AP3,блюда!$A:$U,6,FALSE)," ")</f>
        <v xml:space="preserve"> </v>
      </c>
      <c r="AT3" t="str">
        <f>IFERROR(VLOOKUP(AP3,блюда!$A:$U,8,FALSE)," ")</f>
        <v xml:space="preserve"> </v>
      </c>
      <c r="AU3" t="str">
        <f>IFERROR(VLOOKUP(AP3,блюда!$A:$U,9,FALSE)," ")</f>
        <v xml:space="preserve"> </v>
      </c>
      <c r="AV3" t="str">
        <f>IFERROR(VLOOKUP(AP3,блюда!$A:$U,11,FALSE)," ")</f>
        <v xml:space="preserve"> </v>
      </c>
      <c r="AW3" t="str">
        <f>IFERROR(VLOOKUP(AP3,блюда!$A:$U,12,FALSE)," ")</f>
        <v xml:space="preserve"> </v>
      </c>
      <c r="AX3" t="str">
        <f>IFERROR(VLOOKUP(AP3,блюда!$A:$U,14,FALSE)," ")</f>
        <v xml:space="preserve"> </v>
      </c>
      <c r="AY3" t="str">
        <f>IFERROR(VLOOKUP(AP3,блюда!$A:$U,15,FALSE)," ")</f>
        <v xml:space="preserve"> </v>
      </c>
      <c r="AZ3" t="str">
        <f>IFERROR(VLOOKUP(AP3,блюда!$A:$U,17,FALSE)," ")</f>
        <v xml:space="preserve"> </v>
      </c>
      <c r="BA3" t="str">
        <f>IFERROR(VLOOKUP(AP3,блюда!$A:$U,18,FALSE)," ")</f>
        <v xml:space="preserve"> </v>
      </c>
      <c r="BB3" t="str">
        <f>IFERROR(VLOOKUP(AP3,блюда!$A:$U,20,FALSE)," ")</f>
        <v xml:space="preserve"> </v>
      </c>
    </row>
    <row r="4" spans="1:54">
      <c r="A4">
        <f>меню!A4</f>
        <v>2</v>
      </c>
      <c r="B4" t="str">
        <f>меню!B4</f>
        <v>Завтрак</v>
      </c>
      <c r="C4" t="str">
        <f>меню!C4</f>
        <v>Каша пшенная с изюмом</v>
      </c>
      <c r="D4" t="str">
        <f>IFERROR(VLOOKUP(C4,блюда!$A:$U,3,FALSE)," ")</f>
        <v>пшено</v>
      </c>
      <c r="E4">
        <f>IFERROR(VLOOKUP(C4,блюда!$A:$U,5,FALSE)," ")</f>
        <v>0.5</v>
      </c>
      <c r="F4" t="str">
        <f>IFERROR(VLOOKUP(C4,блюда!$A:$U,6,FALSE)," ")</f>
        <v>молоко</v>
      </c>
      <c r="G4">
        <f>IFERROR(VLOOKUP(C4,блюда!$A:$U,8,FALSE)," ")</f>
        <v>1</v>
      </c>
      <c r="H4" t="str">
        <f>IFERROR(VLOOKUP(C4,блюда!$A:$U,9,FALSE)," ")</f>
        <v>сахар</v>
      </c>
      <c r="I4">
        <f>IFERROR(VLOOKUP(C4,блюда!$A:$U,11,FALSE)," ")</f>
        <v>4</v>
      </c>
      <c r="J4" t="str">
        <f>IFERROR(VLOOKUP(C4,блюда!$A:$U,12,FALSE)," ")</f>
        <v>изюм</v>
      </c>
      <c r="K4">
        <f>IFERROR(VLOOKUP(C4,блюда!$A:$U,14,FALSE)," ")</f>
        <v>0.2</v>
      </c>
      <c r="L4" t="str">
        <f>IFERROR(VLOOKUP(C4,блюда!$A:$U,15,FALSE)," ")</f>
        <v>масло</v>
      </c>
      <c r="M4">
        <f>IFERROR(VLOOKUP(C4,блюда!$A:$U,17,FALSE)," ")</f>
        <v>0.2</v>
      </c>
      <c r="N4" t="str">
        <f>IFERROR(VLOOKUP(C4,блюда!$A:$U,18,FALSE)," ")</f>
        <v>соль</v>
      </c>
      <c r="O4">
        <f>IFERROR(VLOOKUP(C4,блюда!$A:$U,20,FALSE)," ")</f>
        <v>1</v>
      </c>
      <c r="P4" t="str">
        <f>меню!D4</f>
        <v>Бутерброды с колбасой</v>
      </c>
      <c r="Q4" t="str">
        <f>IFERROR(VLOOKUP(P4,блюда!$A:$U,3,FALSE)," ")</f>
        <v>хлеб</v>
      </c>
      <c r="R4">
        <f>IFERROR(VLOOKUP(P4,блюда!$A:$U,5,FALSE)," ")</f>
        <v>0.5</v>
      </c>
      <c r="S4" t="str">
        <f>IFERROR(VLOOKUP(P4,блюда!$A:$U,6,FALSE)," ")</f>
        <v>колбаса копч</v>
      </c>
      <c r="T4">
        <f>IFERROR(VLOOKUP(P4,блюда!$A:$U,8,FALSE)," ")</f>
        <v>1</v>
      </c>
      <c r="U4">
        <f>IFERROR(VLOOKUP(P4,блюда!$A:$U,9,FALSE)," ")</f>
        <v>0</v>
      </c>
      <c r="V4">
        <f>IFERROR(VLOOKUP(P4,блюда!$A:$U,11,FALSE)," ")</f>
        <v>0</v>
      </c>
      <c r="W4">
        <f>IFERROR(VLOOKUP(P4,блюда!$A:$U,12,FALSE)," ")</f>
        <v>0</v>
      </c>
      <c r="X4">
        <f>IFERROR(VLOOKUP(P4,блюда!$A:$U,14,FALSE)," ")</f>
        <v>0</v>
      </c>
      <c r="Y4">
        <f>IFERROR(VLOOKUP(P4,блюда!$A:$U,15,FALSE)," ")</f>
        <v>0</v>
      </c>
      <c r="Z4">
        <f>IFERROR(VLOOKUP(P4,блюда!$A:$U,17,FALSE)," ")</f>
        <v>0</v>
      </c>
      <c r="AA4">
        <f>IFERROR(VLOOKUP(P4,блюда!$A:$U,18,FALSE)," ")</f>
        <v>0</v>
      </c>
      <c r="AB4">
        <f>IFERROR(VLOOKUP(P4,блюда!$A:$U,20,FALSE)," ")</f>
        <v>0</v>
      </c>
      <c r="AC4">
        <f>меню!E4</f>
        <v>0</v>
      </c>
      <c r="AD4" t="str">
        <f>IFERROR(VLOOKUP(AC4,блюда!$A:$U,3,FALSE)," ")</f>
        <v xml:space="preserve"> </v>
      </c>
      <c r="AE4" t="str">
        <f>IFERROR(VLOOKUP(AC4,блюда!$A:$U,5,FALSE)," ")</f>
        <v xml:space="preserve"> </v>
      </c>
      <c r="AF4" t="str">
        <f>IFERROR(VLOOKUP(AC4,блюда!$A:$U,6,FALSE)," ")</f>
        <v xml:space="preserve"> </v>
      </c>
      <c r="AG4" t="str">
        <f>IFERROR(VLOOKUP(AC4,блюда!$A:$U,8,FALSE)," ")</f>
        <v xml:space="preserve"> </v>
      </c>
      <c r="AH4" t="str">
        <f>IFERROR(VLOOKUP(AC4,блюда!$A:$U,9,FALSE)," ")</f>
        <v xml:space="preserve"> </v>
      </c>
      <c r="AI4" t="str">
        <f>IFERROR(VLOOKUP(AC4,блюда!$A:$U,11,FALSE)," ")</f>
        <v xml:space="preserve"> </v>
      </c>
      <c r="AJ4" t="str">
        <f>IFERROR(VLOOKUP(AC4,блюда!$A:$U,12,FALSE)," ")</f>
        <v xml:space="preserve"> </v>
      </c>
      <c r="AK4" t="str">
        <f>IFERROR(VLOOKUP(AC4,блюда!$A:$U,14,FALSE)," ")</f>
        <v xml:space="preserve"> </v>
      </c>
      <c r="AL4" t="str">
        <f>IFERROR(VLOOKUP(AC4,блюда!$A:$U,15,FALSE)," ")</f>
        <v xml:space="preserve"> </v>
      </c>
      <c r="AM4" t="str">
        <f>IFERROR(VLOOKUP(AC4,блюда!$A:$U,17,FALSE)," ")</f>
        <v xml:space="preserve"> </v>
      </c>
      <c r="AN4" t="str">
        <f>IFERROR(VLOOKUP(AC4,блюда!$A:$U,18,FALSE)," ")</f>
        <v xml:space="preserve"> </v>
      </c>
      <c r="AO4" t="str">
        <f>IFERROR(VLOOKUP(AC4,блюда!$A:$U,20,FALSE)," ")</f>
        <v xml:space="preserve"> </v>
      </c>
      <c r="AP4">
        <f>меню!F4</f>
        <v>0</v>
      </c>
      <c r="AQ4" t="str">
        <f>IFERROR(VLOOKUP(AP4,блюда!$A:$U,3,FALSE)," ")</f>
        <v xml:space="preserve"> </v>
      </c>
      <c r="AR4" t="str">
        <f>IFERROR(VLOOKUP(AP4,блюда!$A:$U,5,FALSE)," ")</f>
        <v xml:space="preserve"> </v>
      </c>
      <c r="AS4" t="str">
        <f>IFERROR(VLOOKUP(AP4,блюда!$A:$U,6,FALSE)," ")</f>
        <v xml:space="preserve"> </v>
      </c>
      <c r="AT4" t="str">
        <f>IFERROR(VLOOKUP(AP4,блюда!$A:$U,8,FALSE)," ")</f>
        <v xml:space="preserve"> </v>
      </c>
      <c r="AU4" t="str">
        <f>IFERROR(VLOOKUP(AP4,блюда!$A:$U,9,FALSE)," ")</f>
        <v xml:space="preserve"> </v>
      </c>
      <c r="AV4" t="str">
        <f>IFERROR(VLOOKUP(AP4,блюда!$A:$U,11,FALSE)," ")</f>
        <v xml:space="preserve"> </v>
      </c>
      <c r="AW4" t="str">
        <f>IFERROR(VLOOKUP(AP4,блюда!$A:$U,12,FALSE)," ")</f>
        <v xml:space="preserve"> </v>
      </c>
      <c r="AX4" t="str">
        <f>IFERROR(VLOOKUP(AP4,блюда!$A:$U,14,FALSE)," ")</f>
        <v xml:space="preserve"> </v>
      </c>
      <c r="AY4" t="str">
        <f>IFERROR(VLOOKUP(AP4,блюда!$A:$U,15,FALSE)," ")</f>
        <v xml:space="preserve"> </v>
      </c>
      <c r="AZ4" t="str">
        <f>IFERROR(VLOOKUP(AP4,блюда!$A:$U,17,FALSE)," ")</f>
        <v xml:space="preserve"> </v>
      </c>
      <c r="BA4" t="str">
        <f>IFERROR(VLOOKUP(AP4,блюда!$A:$U,18,FALSE)," ")</f>
        <v xml:space="preserve"> </v>
      </c>
      <c r="BB4" t="str">
        <f>IFERROR(VLOOKUP(AP4,блюда!$A:$U,20,FALSE)," ")</f>
        <v xml:space="preserve"> </v>
      </c>
    </row>
    <row r="5" spans="1:54">
      <c r="A5">
        <f>меню!A5</f>
        <v>2</v>
      </c>
      <c r="B5" t="str">
        <f>меню!B5</f>
        <v>Обед</v>
      </c>
      <c r="C5" t="str">
        <f>меню!C5</f>
        <v xml:space="preserve">Суп картофельный со свежим мясом </v>
      </c>
      <c r="D5" t="str">
        <f>IFERROR(VLOOKUP(C5,блюда!$A:$U,3,FALSE)," ")</f>
        <v>вода</v>
      </c>
      <c r="E5">
        <f>IFERROR(VLOOKUP(C5,блюда!$A:$U,5,FALSE)," ")</f>
        <v>3</v>
      </c>
      <c r="F5" t="str">
        <f>IFERROR(VLOOKUP(C5,блюда!$A:$U,6,FALSE)," ")</f>
        <v>бул. кубики</v>
      </c>
      <c r="G5">
        <f>IFERROR(VLOOKUP(C5,блюда!$A:$U,8,FALSE)," ")</f>
        <v>3</v>
      </c>
      <c r="H5" t="str">
        <f>IFERROR(VLOOKUP(C5,блюда!$A:$U,9,FALSE)," ")</f>
        <v>картофель</v>
      </c>
      <c r="I5">
        <f>IFERROR(VLOOKUP(C5,блюда!$A:$U,11,FALSE)," ")</f>
        <v>1</v>
      </c>
      <c r="J5" t="str">
        <f>IFERROR(VLOOKUP(C5,блюда!$A:$U,12,FALSE)," ")</f>
        <v>лук репчатый</v>
      </c>
      <c r="K5">
        <f>IFERROR(VLOOKUP(C5,блюда!$A:$U,14,FALSE)," ")</f>
        <v>0.5</v>
      </c>
      <c r="L5" t="str">
        <f>IFERROR(VLOOKUP(C5,блюда!$A:$U,15,FALSE)," ")</f>
        <v>соль</v>
      </c>
      <c r="M5">
        <f>IFERROR(VLOOKUP(C5,блюда!$A:$U,17,FALSE)," ")</f>
        <v>1</v>
      </c>
      <c r="N5" t="str">
        <f>IFERROR(VLOOKUP(C5,блюда!$A:$U,18,FALSE)," ")</f>
        <v>л. лист</v>
      </c>
      <c r="O5">
        <f>IFERROR(VLOOKUP(C5,блюда!$A:$U,20,FALSE)," ")</f>
        <v>2</v>
      </c>
      <c r="P5" t="str">
        <f>меню!D5</f>
        <v>Лапша</v>
      </c>
      <c r="Q5" t="str">
        <f>IFERROR(VLOOKUP(P5,блюда!$A:$U,3,FALSE)," ")</f>
        <v>вода</v>
      </c>
      <c r="R5">
        <f>IFERROR(VLOOKUP(P5,блюда!$A:$U,5,FALSE)," ")</f>
        <v>5</v>
      </c>
      <c r="S5" t="str">
        <f>IFERROR(VLOOKUP(P5,блюда!$A:$U,6,FALSE)," ")</f>
        <v>вермишель</v>
      </c>
      <c r="T5">
        <f>IFERROR(VLOOKUP(P5,блюда!$A:$U,8,FALSE)," ")</f>
        <v>0.3</v>
      </c>
      <c r="U5" t="str">
        <f>IFERROR(VLOOKUP(P5,блюда!$A:$U,9,FALSE)," ")</f>
        <v>масло</v>
      </c>
      <c r="V5">
        <f>IFERROR(VLOOKUP(P5,блюда!$A:$U,11,FALSE)," ")</f>
        <v>0.1</v>
      </c>
      <c r="W5" t="str">
        <f>IFERROR(VLOOKUP(P5,блюда!$A:$U,12,FALSE)," ")</f>
        <v>бул. кубики</v>
      </c>
      <c r="X5">
        <f>IFERROR(VLOOKUP(P5,блюда!$A:$U,14,FALSE)," ")</f>
        <v>3</v>
      </c>
      <c r="Y5">
        <f>IFERROR(VLOOKUP(P5,блюда!$A:$U,15,FALSE)," ")</f>
        <v>0</v>
      </c>
      <c r="Z5">
        <f>IFERROR(VLOOKUP(P5,блюда!$A:$U,17,FALSE)," ")</f>
        <v>0</v>
      </c>
      <c r="AA5">
        <f>IFERROR(VLOOKUP(P5,блюда!$A:$U,18,FALSE)," ")</f>
        <v>0</v>
      </c>
      <c r="AB5">
        <f>IFERROR(VLOOKUP(P5,блюда!$A:$U,20,FALSE)," ")</f>
        <v>0</v>
      </c>
      <c r="AC5" t="str">
        <f>меню!E5</f>
        <v xml:space="preserve"> Ягодный компот</v>
      </c>
      <c r="AD5" t="str">
        <f>IFERROR(VLOOKUP(AC5,блюда!$A:$U,3,FALSE)," ")</f>
        <v>малина</v>
      </c>
      <c r="AE5">
        <f>IFERROR(VLOOKUP(AC5,блюда!$A:$U,5,FALSE)," ")</f>
        <v>6</v>
      </c>
      <c r="AF5" t="str">
        <f>IFERROR(VLOOKUP(AC5,блюда!$A:$U,6,FALSE)," ")</f>
        <v>черника</v>
      </c>
      <c r="AG5">
        <f>IFERROR(VLOOKUP(AC5,блюда!$A:$U,8,FALSE)," ")</f>
        <v>6</v>
      </c>
      <c r="AH5" t="str">
        <f>IFERROR(VLOOKUP(AC5,блюда!$A:$U,9,FALSE)," ")</f>
        <v>земляника</v>
      </c>
      <c r="AI5">
        <f>IFERROR(VLOOKUP(AC5,блюда!$A:$U,11,FALSE)," ")</f>
        <v>6</v>
      </c>
      <c r="AJ5" t="str">
        <f>IFERROR(VLOOKUP(AC5,блюда!$A:$U,12,FALSE)," ")</f>
        <v>сахар</v>
      </c>
      <c r="AK5">
        <f>IFERROR(VLOOKUP(AC5,блюда!$A:$U,14,FALSE)," ")</f>
        <v>1</v>
      </c>
      <c r="AL5" t="str">
        <f>IFERROR(VLOOKUP(AC5,блюда!$A:$U,15,FALSE)," ")</f>
        <v>вода</v>
      </c>
      <c r="AM5">
        <f>IFERROR(VLOOKUP(AC5,блюда!$A:$U,17,FALSE)," ")</f>
        <v>5</v>
      </c>
      <c r="AN5">
        <f>IFERROR(VLOOKUP(AC5,блюда!$A:$U,18,FALSE)," ")</f>
        <v>0</v>
      </c>
      <c r="AO5">
        <f>IFERROR(VLOOKUP(AC5,блюда!$A:$U,20,FALSE)," ")</f>
        <v>0</v>
      </c>
      <c r="AP5">
        <f>меню!F5</f>
        <v>0</v>
      </c>
      <c r="AQ5" t="str">
        <f>IFERROR(VLOOKUP(AP5,блюда!$A:$U,3,FALSE)," ")</f>
        <v xml:space="preserve"> </v>
      </c>
      <c r="AR5" t="str">
        <f>IFERROR(VLOOKUP(AP5,блюда!$A:$U,5,FALSE)," ")</f>
        <v xml:space="preserve"> </v>
      </c>
      <c r="AS5" t="str">
        <f>IFERROR(VLOOKUP(AP5,блюда!$A:$U,6,FALSE)," ")</f>
        <v xml:space="preserve"> </v>
      </c>
      <c r="AT5" t="str">
        <f>IFERROR(VLOOKUP(AP5,блюда!$A:$U,8,FALSE)," ")</f>
        <v xml:space="preserve"> </v>
      </c>
      <c r="AU5" t="str">
        <f>IFERROR(VLOOKUP(AP5,блюда!$A:$U,9,FALSE)," ")</f>
        <v xml:space="preserve"> </v>
      </c>
      <c r="AV5" t="str">
        <f>IFERROR(VLOOKUP(AP5,блюда!$A:$U,11,FALSE)," ")</f>
        <v xml:space="preserve"> </v>
      </c>
      <c r="AW5" t="str">
        <f>IFERROR(VLOOKUP(AP5,блюда!$A:$U,12,FALSE)," ")</f>
        <v xml:space="preserve"> </v>
      </c>
      <c r="AX5" t="str">
        <f>IFERROR(VLOOKUP(AP5,блюда!$A:$U,14,FALSE)," ")</f>
        <v xml:space="preserve"> </v>
      </c>
      <c r="AY5" t="str">
        <f>IFERROR(VLOOKUP(AP5,блюда!$A:$U,15,FALSE)," ")</f>
        <v xml:space="preserve"> </v>
      </c>
      <c r="AZ5" t="str">
        <f>IFERROR(VLOOKUP(AP5,блюда!$A:$U,17,FALSE)," ")</f>
        <v xml:space="preserve"> </v>
      </c>
      <c r="BA5" t="str">
        <f>IFERROR(VLOOKUP(AP5,блюда!$A:$U,18,FALSE)," ")</f>
        <v xml:space="preserve"> </v>
      </c>
      <c r="BB5" t="str">
        <f>IFERROR(VLOOKUP(AP5,блюда!$A:$U,20,FALSE)," ")</f>
        <v xml:space="preserve"> </v>
      </c>
    </row>
    <row r="6" spans="1:54">
      <c r="A6">
        <f>меню!A6</f>
        <v>2</v>
      </c>
      <c r="B6" t="str">
        <f>меню!B6</f>
        <v>Ужин</v>
      </c>
      <c r="C6" t="str">
        <f>меню!C6</f>
        <v xml:space="preserve">Запечнный картофель с курицей </v>
      </c>
      <c r="D6" t="str">
        <f>IFERROR(VLOOKUP(C6,блюда!$A:$U,3,FALSE)," ")</f>
        <v>картофель</v>
      </c>
      <c r="E6">
        <f>IFERROR(VLOOKUP(C6,блюда!$A:$U,5,FALSE)," ")</f>
        <v>8</v>
      </c>
      <c r="F6" t="str">
        <f>IFERROR(VLOOKUP(C6,блюда!$A:$U,6,FALSE)," ")</f>
        <v>курица</v>
      </c>
      <c r="G6">
        <f>IFERROR(VLOOKUP(C6,блюда!$A:$U,8,FALSE)," ")</f>
        <v>1</v>
      </c>
      <c r="H6" t="str">
        <f>IFERROR(VLOOKUP(C6,блюда!$A:$U,9,FALSE)," ")</f>
        <v>сыр</v>
      </c>
      <c r="I6">
        <f>IFERROR(VLOOKUP(C6,блюда!$A:$U,11,FALSE)," ")</f>
        <v>0.04</v>
      </c>
      <c r="J6" t="str">
        <f>IFERROR(VLOOKUP(C6,блюда!$A:$U,12,FALSE)," ")</f>
        <v>сметана</v>
      </c>
      <c r="K6">
        <f>IFERROR(VLOOKUP(C6,блюда!$A:$U,14,FALSE)," ")</f>
        <v>1</v>
      </c>
      <c r="L6" t="str">
        <f>IFERROR(VLOOKUP(C6,блюда!$A:$U,15,FALSE)," ")</f>
        <v>масло</v>
      </c>
      <c r="M6">
        <f>IFERROR(VLOOKUP(C6,блюда!$A:$U,17,FALSE)," ")</f>
        <v>0.2</v>
      </c>
      <c r="N6" t="str">
        <f>IFERROR(VLOOKUP(C6,блюда!$A:$U,18,FALSE)," ")</f>
        <v>перец горошек</v>
      </c>
      <c r="O6">
        <f>IFERROR(VLOOKUP(C6,блюда!$A:$U,20,FALSE)," ")</f>
        <v>1</v>
      </c>
      <c r="P6" t="str">
        <f>меню!D6</f>
        <v>чай</v>
      </c>
      <c r="Q6" t="str">
        <f>IFERROR(VLOOKUP(P6,блюда!$A:$U,3,FALSE)," ")</f>
        <v>вода</v>
      </c>
      <c r="R6">
        <f>IFERROR(VLOOKUP(P6,блюда!$A:$U,5,FALSE)," ")</f>
        <v>5</v>
      </c>
      <c r="S6" t="str">
        <f>IFERROR(VLOOKUP(P6,блюда!$A:$U,6,FALSE)," ")</f>
        <v>чай в пакетиках</v>
      </c>
      <c r="T6">
        <f>IFERROR(VLOOKUP(P6,блюда!$A:$U,8,FALSE)," ")</f>
        <v>0.2</v>
      </c>
      <c r="U6">
        <f>IFERROR(VLOOKUP(P6,блюда!$A:$U,9,FALSE)," ")</f>
        <v>0</v>
      </c>
      <c r="V6">
        <f>IFERROR(VLOOKUP(P6,блюда!$A:$U,11,FALSE)," ")</f>
        <v>0</v>
      </c>
      <c r="W6">
        <f>IFERROR(VLOOKUP(P6,блюда!$A:$U,12,FALSE)," ")</f>
        <v>0</v>
      </c>
      <c r="X6">
        <f>IFERROR(VLOOKUP(P6,блюда!$A:$U,14,FALSE)," ")</f>
        <v>0</v>
      </c>
      <c r="Y6">
        <f>IFERROR(VLOOKUP(P6,блюда!$A:$U,15,FALSE)," ")</f>
        <v>0</v>
      </c>
      <c r="Z6">
        <f>IFERROR(VLOOKUP(P6,блюда!$A:$U,17,FALSE)," ")</f>
        <v>0</v>
      </c>
      <c r="AA6">
        <f>IFERROR(VLOOKUP(P6,блюда!$A:$U,18,FALSE)," ")</f>
        <v>0</v>
      </c>
      <c r="AB6">
        <f>IFERROR(VLOOKUP(P6,блюда!$A:$U,20,FALSE)," ")</f>
        <v>0</v>
      </c>
      <c r="AC6">
        <f>меню!E6</f>
        <v>0</v>
      </c>
      <c r="AD6" t="str">
        <f>IFERROR(VLOOKUP(AC6,блюда!$A:$U,3,FALSE)," ")</f>
        <v xml:space="preserve"> </v>
      </c>
      <c r="AE6" t="str">
        <f>IFERROR(VLOOKUP(AC6,блюда!$A:$U,5,FALSE)," ")</f>
        <v xml:space="preserve"> </v>
      </c>
      <c r="AF6" t="str">
        <f>IFERROR(VLOOKUP(AC6,блюда!$A:$U,6,FALSE)," ")</f>
        <v xml:space="preserve"> </v>
      </c>
      <c r="AG6" t="str">
        <f>IFERROR(VLOOKUP(AC6,блюда!$A:$U,8,FALSE)," ")</f>
        <v xml:space="preserve"> </v>
      </c>
      <c r="AH6" t="str">
        <f>IFERROR(VLOOKUP(AC6,блюда!$A:$U,9,FALSE)," ")</f>
        <v xml:space="preserve"> </v>
      </c>
      <c r="AI6" t="str">
        <f>IFERROR(VLOOKUP(AC6,блюда!$A:$U,11,FALSE)," ")</f>
        <v xml:space="preserve"> </v>
      </c>
      <c r="AJ6" t="str">
        <f>IFERROR(VLOOKUP(AC6,блюда!$A:$U,12,FALSE)," ")</f>
        <v xml:space="preserve"> </v>
      </c>
      <c r="AK6" t="str">
        <f>IFERROR(VLOOKUP(AC6,блюда!$A:$U,14,FALSE)," ")</f>
        <v xml:space="preserve"> </v>
      </c>
      <c r="AL6" t="str">
        <f>IFERROR(VLOOKUP(AC6,блюда!$A:$U,15,FALSE)," ")</f>
        <v xml:space="preserve"> </v>
      </c>
      <c r="AM6" t="str">
        <f>IFERROR(VLOOKUP(AC6,блюда!$A:$U,17,FALSE)," ")</f>
        <v xml:space="preserve"> </v>
      </c>
      <c r="AN6" t="str">
        <f>IFERROR(VLOOKUP(AC6,блюда!$A:$U,18,FALSE)," ")</f>
        <v xml:space="preserve"> </v>
      </c>
      <c r="AO6" t="str">
        <f>IFERROR(VLOOKUP(AC6,блюда!$A:$U,20,FALSE)," ")</f>
        <v xml:space="preserve"> </v>
      </c>
      <c r="AP6">
        <f>меню!F6</f>
        <v>0</v>
      </c>
      <c r="AQ6" t="str">
        <f>IFERROR(VLOOKUP(AP6,блюда!$A:$U,3,FALSE)," ")</f>
        <v xml:space="preserve"> </v>
      </c>
      <c r="AR6" t="str">
        <f>IFERROR(VLOOKUP(AP6,блюда!$A:$U,5,FALSE)," ")</f>
        <v xml:space="preserve"> </v>
      </c>
      <c r="AS6" t="str">
        <f>IFERROR(VLOOKUP(AP6,блюда!$A:$U,6,FALSE)," ")</f>
        <v xml:space="preserve"> </v>
      </c>
      <c r="AT6" t="str">
        <f>IFERROR(VLOOKUP(AP6,блюда!$A:$U,8,FALSE)," ")</f>
        <v xml:space="preserve"> </v>
      </c>
      <c r="AU6" t="str">
        <f>IFERROR(VLOOKUP(AP6,блюда!$A:$U,9,FALSE)," ")</f>
        <v xml:space="preserve"> </v>
      </c>
      <c r="AV6" t="str">
        <f>IFERROR(VLOOKUP(AP6,блюда!$A:$U,11,FALSE)," ")</f>
        <v xml:space="preserve"> </v>
      </c>
      <c r="AW6" t="str">
        <f>IFERROR(VLOOKUP(AP6,блюда!$A:$U,12,FALSE)," ")</f>
        <v xml:space="preserve"> </v>
      </c>
      <c r="AX6" t="str">
        <f>IFERROR(VLOOKUP(AP6,блюда!$A:$U,14,FALSE)," ")</f>
        <v xml:space="preserve"> </v>
      </c>
      <c r="AY6" t="str">
        <f>IFERROR(VLOOKUP(AP6,блюда!$A:$U,15,FALSE)," ")</f>
        <v xml:space="preserve"> </v>
      </c>
      <c r="AZ6" t="str">
        <f>IFERROR(VLOOKUP(AP6,блюда!$A:$U,17,FALSE)," ")</f>
        <v xml:space="preserve"> </v>
      </c>
      <c r="BA6" t="str">
        <f>IFERROR(VLOOKUP(AP6,блюда!$A:$U,18,FALSE)," ")</f>
        <v xml:space="preserve"> </v>
      </c>
      <c r="BB6" t="str">
        <f>IFERROR(VLOOKUP(AP6,блюда!$A:$U,20,FALSE)," ")</f>
        <v xml:space="preserve"> </v>
      </c>
    </row>
    <row r="7" spans="1:54">
      <c r="A7">
        <f>меню!A7</f>
        <v>3</v>
      </c>
      <c r="B7" t="str">
        <f>меню!B7</f>
        <v>Завтрак</v>
      </c>
      <c r="C7" t="str">
        <f>меню!C7</f>
        <v>Лапша</v>
      </c>
      <c r="D7" t="str">
        <f>IFERROR(VLOOKUP(C7,блюда!$A:$U,3,FALSE)," ")</f>
        <v>вода</v>
      </c>
      <c r="E7">
        <f>IFERROR(VLOOKUP(C7,блюда!$A:$U,5,FALSE)," ")</f>
        <v>5</v>
      </c>
      <c r="F7" t="str">
        <f>IFERROR(VLOOKUP(C7,блюда!$A:$U,6,FALSE)," ")</f>
        <v>вермишель</v>
      </c>
      <c r="G7">
        <f>IFERROR(VLOOKUP(C7,блюда!$A:$U,8,FALSE)," ")</f>
        <v>0.3</v>
      </c>
      <c r="H7" t="str">
        <f>IFERROR(VLOOKUP(C7,блюда!$A:$U,9,FALSE)," ")</f>
        <v>масло</v>
      </c>
      <c r="I7">
        <f>IFERROR(VLOOKUP(C7,блюда!$A:$U,11,FALSE)," ")</f>
        <v>0.1</v>
      </c>
      <c r="J7" t="str">
        <f>IFERROR(VLOOKUP(C7,блюда!$A:$U,12,FALSE)," ")</f>
        <v>бул. кубики</v>
      </c>
      <c r="K7">
        <f>IFERROR(VLOOKUP(C7,блюда!$A:$U,14,FALSE)," ")</f>
        <v>3</v>
      </c>
      <c r="L7">
        <f>IFERROR(VLOOKUP(C7,блюда!$A:$U,15,FALSE)," ")</f>
        <v>0</v>
      </c>
      <c r="M7">
        <f>IFERROR(VLOOKUP(C7,блюда!$A:$U,17,FALSE)," ")</f>
        <v>0</v>
      </c>
      <c r="N7">
        <f>IFERROR(VLOOKUP(C7,блюда!$A:$U,18,FALSE)," ")</f>
        <v>0</v>
      </c>
      <c r="O7">
        <f>IFERROR(VLOOKUP(C7,блюда!$A:$U,20,FALSE)," ")</f>
        <v>0</v>
      </c>
      <c r="P7" t="str">
        <f>меню!D7</f>
        <v>какао</v>
      </c>
      <c r="Q7" t="str">
        <f>IFERROR(VLOOKUP(P7,блюда!$A:$U,3,FALSE)," ")</f>
        <v>вода</v>
      </c>
      <c r="R7">
        <f>IFERROR(VLOOKUP(P7,блюда!$A:$U,5,FALSE)," ")</f>
        <v>5</v>
      </c>
      <c r="S7" t="str">
        <f>IFERROR(VLOOKUP(P7,блюда!$A:$U,6,FALSE)," ")</f>
        <v>какао</v>
      </c>
      <c r="T7">
        <f>IFERROR(VLOOKUP(P7,блюда!$A:$U,8,FALSE)," ")</f>
        <v>0.5</v>
      </c>
      <c r="U7">
        <f>IFERROR(VLOOKUP(P7,блюда!$A:$U,9,FALSE)," ")</f>
        <v>0</v>
      </c>
      <c r="V7">
        <f>IFERROR(VLOOKUP(P7,блюда!$A:$U,11,FALSE)," ")</f>
        <v>0</v>
      </c>
      <c r="W7">
        <f>IFERROR(VLOOKUP(P7,блюда!$A:$U,12,FALSE)," ")</f>
        <v>0</v>
      </c>
      <c r="X7">
        <f>IFERROR(VLOOKUP(P7,блюда!$A:$U,14,FALSE)," ")</f>
        <v>0</v>
      </c>
      <c r="Y7">
        <f>IFERROR(VLOOKUP(P7,блюда!$A:$U,15,FALSE)," ")</f>
        <v>0</v>
      </c>
      <c r="Z7">
        <f>IFERROR(VLOOKUP(P7,блюда!$A:$U,17,FALSE)," ")</f>
        <v>0</v>
      </c>
      <c r="AA7">
        <f>IFERROR(VLOOKUP(P7,блюда!$A:$U,18,FALSE)," ")</f>
        <v>0</v>
      </c>
      <c r="AB7">
        <f>IFERROR(VLOOKUP(P7,блюда!$A:$U,20,FALSE)," ")</f>
        <v>0</v>
      </c>
      <c r="AC7">
        <f>меню!E7</f>
        <v>0</v>
      </c>
      <c r="AD7" t="str">
        <f>IFERROR(VLOOKUP(AC7,блюда!$A:$U,3,FALSE)," ")</f>
        <v xml:space="preserve"> </v>
      </c>
      <c r="AE7" t="str">
        <f>IFERROR(VLOOKUP(AC7,блюда!$A:$U,5,FALSE)," ")</f>
        <v xml:space="preserve"> </v>
      </c>
      <c r="AF7" t="str">
        <f>IFERROR(VLOOKUP(AC7,блюда!$A:$U,6,FALSE)," ")</f>
        <v xml:space="preserve"> </v>
      </c>
      <c r="AG7" t="str">
        <f>IFERROR(VLOOKUP(AC7,блюда!$A:$U,8,FALSE)," ")</f>
        <v xml:space="preserve"> </v>
      </c>
      <c r="AH7" t="str">
        <f>IFERROR(VLOOKUP(AC7,блюда!$A:$U,9,FALSE)," ")</f>
        <v xml:space="preserve"> </v>
      </c>
      <c r="AI7" t="str">
        <f>IFERROR(VLOOKUP(AC7,блюда!$A:$U,11,FALSE)," ")</f>
        <v xml:space="preserve"> </v>
      </c>
      <c r="AJ7" t="str">
        <f>IFERROR(VLOOKUP(AC7,блюда!$A:$U,12,FALSE)," ")</f>
        <v xml:space="preserve"> </v>
      </c>
      <c r="AK7" t="str">
        <f>IFERROR(VLOOKUP(AC7,блюда!$A:$U,14,FALSE)," ")</f>
        <v xml:space="preserve"> </v>
      </c>
      <c r="AL7" t="str">
        <f>IFERROR(VLOOKUP(AC7,блюда!$A:$U,15,FALSE)," ")</f>
        <v xml:space="preserve"> </v>
      </c>
      <c r="AM7" t="str">
        <f>IFERROR(VLOOKUP(AC7,блюда!$A:$U,17,FALSE)," ")</f>
        <v xml:space="preserve"> </v>
      </c>
      <c r="AN7" t="str">
        <f>IFERROR(VLOOKUP(AC7,блюда!$A:$U,18,FALSE)," ")</f>
        <v xml:space="preserve"> </v>
      </c>
      <c r="AO7" t="str">
        <f>IFERROR(VLOOKUP(AC7,блюда!$A:$U,20,FALSE)," ")</f>
        <v xml:space="preserve"> </v>
      </c>
      <c r="AP7">
        <f>меню!F7</f>
        <v>0</v>
      </c>
      <c r="AQ7" t="str">
        <f>IFERROR(VLOOKUP(AP7,блюда!$A:$U,3,FALSE)," ")</f>
        <v xml:space="preserve"> </v>
      </c>
      <c r="AR7" t="str">
        <f>IFERROR(VLOOKUP(AP7,блюда!$A:$U,5,FALSE)," ")</f>
        <v xml:space="preserve"> </v>
      </c>
      <c r="AS7" t="str">
        <f>IFERROR(VLOOKUP(AP7,блюда!$A:$U,6,FALSE)," ")</f>
        <v xml:space="preserve"> </v>
      </c>
      <c r="AT7" t="str">
        <f>IFERROR(VLOOKUP(AP7,блюда!$A:$U,8,FALSE)," ")</f>
        <v xml:space="preserve"> </v>
      </c>
      <c r="AU7" t="str">
        <f>IFERROR(VLOOKUP(AP7,блюда!$A:$U,9,FALSE)," ")</f>
        <v xml:space="preserve"> </v>
      </c>
      <c r="AV7" t="str">
        <f>IFERROR(VLOOKUP(AP7,блюда!$A:$U,11,FALSE)," ")</f>
        <v xml:space="preserve"> </v>
      </c>
      <c r="AW7" t="str">
        <f>IFERROR(VLOOKUP(AP7,блюда!$A:$U,12,FALSE)," ")</f>
        <v xml:space="preserve"> </v>
      </c>
      <c r="AX7" t="str">
        <f>IFERROR(VLOOKUP(AP7,блюда!$A:$U,14,FALSE)," ")</f>
        <v xml:space="preserve"> </v>
      </c>
      <c r="AY7" t="str">
        <f>IFERROR(VLOOKUP(AP7,блюда!$A:$U,15,FALSE)," ")</f>
        <v xml:space="preserve"> </v>
      </c>
      <c r="AZ7" t="str">
        <f>IFERROR(VLOOKUP(AP7,блюда!$A:$U,17,FALSE)," ")</f>
        <v xml:space="preserve"> </v>
      </c>
      <c r="BA7" t="str">
        <f>IFERROR(VLOOKUP(AP7,блюда!$A:$U,18,FALSE)," ")</f>
        <v xml:space="preserve"> </v>
      </c>
      <c r="BB7" t="str">
        <f>IFERROR(VLOOKUP(AP7,блюда!$A:$U,20,FALSE)," ")</f>
        <v xml:space="preserve"> </v>
      </c>
    </row>
    <row r="8" spans="1:54">
      <c r="A8">
        <f>меню!A8</f>
        <v>3</v>
      </c>
      <c r="B8" t="str">
        <f>меню!B8</f>
        <v>Перекус</v>
      </c>
      <c r="C8" t="str">
        <f>меню!C8</f>
        <v>бутерброды с сыром</v>
      </c>
      <c r="D8" t="str">
        <f>IFERROR(VLOOKUP(C8,блюда!$A:$U,3,FALSE)," ")</f>
        <v>хлеб</v>
      </c>
      <c r="E8">
        <f>IFERROR(VLOOKUP(C8,блюда!$A:$U,5,FALSE)," ")</f>
        <v>0.5</v>
      </c>
      <c r="F8" t="str">
        <f>IFERROR(VLOOKUP(C8,блюда!$A:$U,6,FALSE)," ")</f>
        <v>сыр</v>
      </c>
      <c r="G8">
        <f>IFERROR(VLOOKUP(C8,блюда!$A:$U,8,FALSE)," ")</f>
        <v>0.5</v>
      </c>
      <c r="H8">
        <f>IFERROR(VLOOKUP(C8,блюда!$A:$U,9,FALSE)," ")</f>
        <v>0</v>
      </c>
      <c r="I8">
        <f>IFERROR(VLOOKUP(C8,блюда!$A:$U,11,FALSE)," ")</f>
        <v>0</v>
      </c>
      <c r="J8">
        <f>IFERROR(VLOOKUP(C8,блюда!$A:$U,12,FALSE)," ")</f>
        <v>0</v>
      </c>
      <c r="K8">
        <f>IFERROR(VLOOKUP(C8,блюда!$A:$U,14,FALSE)," ")</f>
        <v>0</v>
      </c>
      <c r="L8">
        <f>IFERROR(VLOOKUP(C8,блюда!$A:$U,15,FALSE)," ")</f>
        <v>0</v>
      </c>
      <c r="M8">
        <f>IFERROR(VLOOKUP(C8,блюда!$A:$U,17,FALSE)," ")</f>
        <v>0</v>
      </c>
      <c r="N8">
        <f>IFERROR(VLOOKUP(C8,блюда!$A:$U,18,FALSE)," ")</f>
        <v>0</v>
      </c>
      <c r="O8">
        <f>IFERROR(VLOOKUP(C8,блюда!$A:$U,20,FALSE)," ")</f>
        <v>0</v>
      </c>
      <c r="P8" t="str">
        <f>меню!D8</f>
        <v>чай</v>
      </c>
      <c r="Q8" t="str">
        <f>IFERROR(VLOOKUP(P8,блюда!$A:$U,3,FALSE)," ")</f>
        <v>вода</v>
      </c>
      <c r="R8">
        <f>IFERROR(VLOOKUP(P8,блюда!$A:$U,5,FALSE)," ")</f>
        <v>5</v>
      </c>
      <c r="S8" t="str">
        <f>IFERROR(VLOOKUP(P8,блюда!$A:$U,6,FALSE)," ")</f>
        <v>чай в пакетиках</v>
      </c>
      <c r="T8">
        <f>IFERROR(VLOOKUP(P8,блюда!$A:$U,8,FALSE)," ")</f>
        <v>0.2</v>
      </c>
      <c r="U8">
        <f>IFERROR(VLOOKUP(P8,блюда!$A:$U,9,FALSE)," ")</f>
        <v>0</v>
      </c>
      <c r="V8">
        <f>IFERROR(VLOOKUP(P8,блюда!$A:$U,11,FALSE)," ")</f>
        <v>0</v>
      </c>
      <c r="W8">
        <f>IFERROR(VLOOKUP(P8,блюда!$A:$U,12,FALSE)," ")</f>
        <v>0</v>
      </c>
      <c r="X8">
        <f>IFERROR(VLOOKUP(P8,блюда!$A:$U,14,FALSE)," ")</f>
        <v>0</v>
      </c>
      <c r="Y8">
        <f>IFERROR(VLOOKUP(P8,блюда!$A:$U,15,FALSE)," ")</f>
        <v>0</v>
      </c>
      <c r="Z8">
        <f>IFERROR(VLOOKUP(P8,блюда!$A:$U,17,FALSE)," ")</f>
        <v>0</v>
      </c>
      <c r="AA8">
        <f>IFERROR(VLOOKUP(P8,блюда!$A:$U,18,FALSE)," ")</f>
        <v>0</v>
      </c>
      <c r="AB8">
        <f>IFERROR(VLOOKUP(P8,блюда!$A:$U,20,FALSE)," ")</f>
        <v>0</v>
      </c>
      <c r="AC8">
        <f>меню!E8</f>
        <v>0</v>
      </c>
      <c r="AD8" t="str">
        <f>IFERROR(VLOOKUP(AC8,блюда!$A:$U,3,FALSE)," ")</f>
        <v xml:space="preserve"> </v>
      </c>
      <c r="AE8" t="str">
        <f>IFERROR(VLOOKUP(AC8,блюда!$A:$U,5,FALSE)," ")</f>
        <v xml:space="preserve"> </v>
      </c>
      <c r="AF8" t="str">
        <f>IFERROR(VLOOKUP(AC8,блюда!$A:$U,6,FALSE)," ")</f>
        <v xml:space="preserve"> </v>
      </c>
      <c r="AG8" t="str">
        <f>IFERROR(VLOOKUP(AC8,блюда!$A:$U,8,FALSE)," ")</f>
        <v xml:space="preserve"> </v>
      </c>
      <c r="AH8" t="str">
        <f>IFERROR(VLOOKUP(AC8,блюда!$A:$U,9,FALSE)," ")</f>
        <v xml:space="preserve"> </v>
      </c>
      <c r="AI8" t="str">
        <f>IFERROR(VLOOKUP(AC8,блюда!$A:$U,11,FALSE)," ")</f>
        <v xml:space="preserve"> </v>
      </c>
      <c r="AJ8" t="str">
        <f>IFERROR(VLOOKUP(AC8,блюда!$A:$U,12,FALSE)," ")</f>
        <v xml:space="preserve"> </v>
      </c>
      <c r="AK8" t="str">
        <f>IFERROR(VLOOKUP(AC8,блюда!$A:$U,14,FALSE)," ")</f>
        <v xml:space="preserve"> </v>
      </c>
      <c r="AL8" t="str">
        <f>IFERROR(VLOOKUP(AC8,блюда!$A:$U,15,FALSE)," ")</f>
        <v xml:space="preserve"> </v>
      </c>
      <c r="AM8" t="str">
        <f>IFERROR(VLOOKUP(AC8,блюда!$A:$U,17,FALSE)," ")</f>
        <v xml:space="preserve"> </v>
      </c>
      <c r="AN8" t="str">
        <f>IFERROR(VLOOKUP(AC8,блюда!$A:$U,18,FALSE)," ")</f>
        <v xml:space="preserve"> </v>
      </c>
      <c r="AO8" t="str">
        <f>IFERROR(VLOOKUP(AC8,блюда!$A:$U,20,FALSE)," ")</f>
        <v xml:space="preserve"> </v>
      </c>
      <c r="AP8">
        <f>меню!F8</f>
        <v>0</v>
      </c>
      <c r="AQ8" t="str">
        <f>IFERROR(VLOOKUP(AP8,блюда!$A:$U,3,FALSE)," ")</f>
        <v xml:space="preserve"> </v>
      </c>
      <c r="AR8" t="str">
        <f>IFERROR(VLOOKUP(AP8,блюда!$A:$U,5,FALSE)," ")</f>
        <v xml:space="preserve"> </v>
      </c>
      <c r="AS8" t="str">
        <f>IFERROR(VLOOKUP(AP8,блюда!$A:$U,6,FALSE)," ")</f>
        <v xml:space="preserve"> </v>
      </c>
      <c r="AT8" t="str">
        <f>IFERROR(VLOOKUP(AP8,блюда!$A:$U,8,FALSE)," ")</f>
        <v xml:space="preserve"> </v>
      </c>
      <c r="AU8" t="str">
        <f>IFERROR(VLOOKUP(AP8,блюда!$A:$U,9,FALSE)," ")</f>
        <v xml:space="preserve"> </v>
      </c>
      <c r="AV8" t="str">
        <f>IFERROR(VLOOKUP(AP8,блюда!$A:$U,11,FALSE)," ")</f>
        <v xml:space="preserve"> </v>
      </c>
      <c r="AW8" t="str">
        <f>IFERROR(VLOOKUP(AP8,блюда!$A:$U,12,FALSE)," ")</f>
        <v xml:space="preserve"> </v>
      </c>
      <c r="AX8" t="str">
        <f>IFERROR(VLOOKUP(AP8,блюда!$A:$U,14,FALSE)," ")</f>
        <v xml:space="preserve"> </v>
      </c>
      <c r="AY8" t="str">
        <f>IFERROR(VLOOKUP(AP8,блюда!$A:$U,15,FALSE)," ")</f>
        <v xml:space="preserve"> </v>
      </c>
      <c r="AZ8" t="str">
        <f>IFERROR(VLOOKUP(AP8,блюда!$A:$U,17,FALSE)," ")</f>
        <v xml:space="preserve"> </v>
      </c>
      <c r="BA8" t="str">
        <f>IFERROR(VLOOKUP(AP8,блюда!$A:$U,18,FALSE)," ")</f>
        <v xml:space="preserve"> </v>
      </c>
      <c r="BB8" t="str">
        <f>IFERROR(VLOOKUP(AP8,блюда!$A:$U,20,FALSE)," ")</f>
        <v xml:space="preserve"> </v>
      </c>
    </row>
    <row r="9" spans="1:54">
      <c r="A9">
        <f>меню!A9</f>
        <v>3</v>
      </c>
      <c r="B9" t="str">
        <f>меню!B9</f>
        <v>Обед</v>
      </c>
      <c r="C9" t="str">
        <f>меню!C9</f>
        <v xml:space="preserve">Суп картофельный со свежим мясом </v>
      </c>
      <c r="D9" t="str">
        <f>IFERROR(VLOOKUP(C9,блюда!$A:$U,3,FALSE)," ")</f>
        <v>вода</v>
      </c>
      <c r="E9">
        <f>IFERROR(VLOOKUP(C9,блюда!$A:$U,5,FALSE)," ")</f>
        <v>3</v>
      </c>
      <c r="F9" t="str">
        <f>IFERROR(VLOOKUP(C9,блюда!$A:$U,6,FALSE)," ")</f>
        <v>бул. кубики</v>
      </c>
      <c r="G9">
        <f>IFERROR(VLOOKUP(C9,блюда!$A:$U,8,FALSE)," ")</f>
        <v>3</v>
      </c>
      <c r="H9" t="str">
        <f>IFERROR(VLOOKUP(C9,блюда!$A:$U,9,FALSE)," ")</f>
        <v>картофель</v>
      </c>
      <c r="I9">
        <f>IFERROR(VLOOKUP(C9,блюда!$A:$U,11,FALSE)," ")</f>
        <v>1</v>
      </c>
      <c r="J9" t="str">
        <f>IFERROR(VLOOKUP(C9,блюда!$A:$U,12,FALSE)," ")</f>
        <v>лук репчатый</v>
      </c>
      <c r="K9">
        <f>IFERROR(VLOOKUP(C9,блюда!$A:$U,14,FALSE)," ")</f>
        <v>0.5</v>
      </c>
      <c r="L9" t="str">
        <f>IFERROR(VLOOKUP(C9,блюда!$A:$U,15,FALSE)," ")</f>
        <v>соль</v>
      </c>
      <c r="M9">
        <f>IFERROR(VLOOKUP(C9,блюда!$A:$U,17,FALSE)," ")</f>
        <v>1</v>
      </c>
      <c r="N9" t="str">
        <f>IFERROR(VLOOKUP(C9,блюда!$A:$U,18,FALSE)," ")</f>
        <v>л. лист</v>
      </c>
      <c r="O9">
        <f>IFERROR(VLOOKUP(C9,блюда!$A:$U,20,FALSE)," ")</f>
        <v>2</v>
      </c>
      <c r="P9" t="str">
        <f>меню!D9</f>
        <v xml:space="preserve"> Ягодный компот</v>
      </c>
      <c r="Q9" t="str">
        <f>IFERROR(VLOOKUP(P9,блюда!$A:$U,3,FALSE)," ")</f>
        <v>малина</v>
      </c>
      <c r="R9">
        <f>IFERROR(VLOOKUP(P9,блюда!$A:$U,5,FALSE)," ")</f>
        <v>6</v>
      </c>
      <c r="S9" t="str">
        <f>IFERROR(VLOOKUP(P9,блюда!$A:$U,6,FALSE)," ")</f>
        <v>черника</v>
      </c>
      <c r="T9">
        <f>IFERROR(VLOOKUP(P9,блюда!$A:$U,8,FALSE)," ")</f>
        <v>6</v>
      </c>
      <c r="U9" t="str">
        <f>IFERROR(VLOOKUP(P9,блюда!$A:$U,9,FALSE)," ")</f>
        <v>земляника</v>
      </c>
      <c r="V9">
        <f>IFERROR(VLOOKUP(P9,блюда!$A:$U,11,FALSE)," ")</f>
        <v>6</v>
      </c>
      <c r="W9" t="str">
        <f>IFERROR(VLOOKUP(P9,блюда!$A:$U,12,FALSE)," ")</f>
        <v>сахар</v>
      </c>
      <c r="X9">
        <f>IFERROR(VLOOKUP(P9,блюда!$A:$U,14,FALSE)," ")</f>
        <v>1</v>
      </c>
      <c r="Y9" t="str">
        <f>IFERROR(VLOOKUP(P9,блюда!$A:$U,15,FALSE)," ")</f>
        <v>вода</v>
      </c>
      <c r="Z9">
        <f>IFERROR(VLOOKUP(P9,блюда!$A:$U,17,FALSE)," ")</f>
        <v>5</v>
      </c>
      <c r="AA9">
        <f>IFERROR(VLOOKUP(P9,блюда!$A:$U,18,FALSE)," ")</f>
        <v>0</v>
      </c>
      <c r="AB9">
        <f>IFERROR(VLOOKUP(P9,блюда!$A:$U,20,FALSE)," ")</f>
        <v>0</v>
      </c>
      <c r="AC9" t="str">
        <f>меню!E9</f>
        <v>бутерброды с сыром</v>
      </c>
      <c r="AD9" t="str">
        <f>IFERROR(VLOOKUP(AC9,блюда!$A:$U,3,FALSE)," ")</f>
        <v>хлеб</v>
      </c>
      <c r="AE9">
        <f>IFERROR(VLOOKUP(AC9,блюда!$A:$U,5,FALSE)," ")</f>
        <v>0.5</v>
      </c>
      <c r="AF9" t="str">
        <f>IFERROR(VLOOKUP(AC9,блюда!$A:$U,6,FALSE)," ")</f>
        <v>сыр</v>
      </c>
      <c r="AG9">
        <f>IFERROR(VLOOKUP(AC9,блюда!$A:$U,8,FALSE)," ")</f>
        <v>0.5</v>
      </c>
      <c r="AH9">
        <f>IFERROR(VLOOKUP(AC9,блюда!$A:$U,9,FALSE)," ")</f>
        <v>0</v>
      </c>
      <c r="AI9">
        <f>IFERROR(VLOOKUP(AC9,блюда!$A:$U,11,FALSE)," ")</f>
        <v>0</v>
      </c>
      <c r="AJ9">
        <f>IFERROR(VLOOKUP(AC9,блюда!$A:$U,12,FALSE)," ")</f>
        <v>0</v>
      </c>
      <c r="AK9">
        <f>IFERROR(VLOOKUP(AC9,блюда!$A:$U,14,FALSE)," ")</f>
        <v>0</v>
      </c>
      <c r="AL9">
        <f>IFERROR(VLOOKUP(AC9,блюда!$A:$U,15,FALSE)," ")</f>
        <v>0</v>
      </c>
      <c r="AM9">
        <f>IFERROR(VLOOKUP(AC9,блюда!$A:$U,17,FALSE)," ")</f>
        <v>0</v>
      </c>
      <c r="AN9">
        <f>IFERROR(VLOOKUP(AC9,блюда!$A:$U,18,FALSE)," ")</f>
        <v>0</v>
      </c>
      <c r="AO9">
        <f>IFERROR(VLOOKUP(AC9,блюда!$A:$U,20,FALSE)," ")</f>
        <v>0</v>
      </c>
      <c r="AP9">
        <f>меню!F9</f>
        <v>0</v>
      </c>
      <c r="AQ9" t="str">
        <f>IFERROR(VLOOKUP(AP9,блюда!$A:$U,3,FALSE)," ")</f>
        <v xml:space="preserve"> </v>
      </c>
      <c r="AR9" t="str">
        <f>IFERROR(VLOOKUP(AP9,блюда!$A:$U,5,FALSE)," ")</f>
        <v xml:space="preserve"> </v>
      </c>
      <c r="AS9" t="str">
        <f>IFERROR(VLOOKUP(AP9,блюда!$A:$U,6,FALSE)," ")</f>
        <v xml:space="preserve"> </v>
      </c>
      <c r="AT9" t="str">
        <f>IFERROR(VLOOKUP(AP9,блюда!$A:$U,8,FALSE)," ")</f>
        <v xml:space="preserve"> </v>
      </c>
      <c r="AU9" t="str">
        <f>IFERROR(VLOOKUP(AP9,блюда!$A:$U,9,FALSE)," ")</f>
        <v xml:space="preserve"> </v>
      </c>
      <c r="AV9" t="str">
        <f>IFERROR(VLOOKUP(AP9,блюда!$A:$U,11,FALSE)," ")</f>
        <v xml:space="preserve"> </v>
      </c>
      <c r="AW9" t="str">
        <f>IFERROR(VLOOKUP(AP9,блюда!$A:$U,12,FALSE)," ")</f>
        <v xml:space="preserve"> </v>
      </c>
      <c r="AX9" t="str">
        <f>IFERROR(VLOOKUP(AP9,блюда!$A:$U,14,FALSE)," ")</f>
        <v xml:space="preserve"> </v>
      </c>
      <c r="AY9" t="str">
        <f>IFERROR(VLOOKUP(AP9,блюда!$A:$U,15,FALSE)," ")</f>
        <v xml:space="preserve"> </v>
      </c>
      <c r="AZ9" t="str">
        <f>IFERROR(VLOOKUP(AP9,блюда!$A:$U,17,FALSE)," ")</f>
        <v xml:space="preserve"> </v>
      </c>
      <c r="BA9" t="str">
        <f>IFERROR(VLOOKUP(AP9,блюда!$A:$U,18,FALSE)," ")</f>
        <v xml:space="preserve"> </v>
      </c>
      <c r="BB9" t="str">
        <f>IFERROR(VLOOKUP(AP9,блюда!$A:$U,20,FALSE)," ")</f>
        <v xml:space="preserve"> </v>
      </c>
    </row>
    <row r="10" spans="1:54">
      <c r="A10">
        <f>меню!A10</f>
        <v>0</v>
      </c>
      <c r="B10">
        <f>меню!B10</f>
        <v>0</v>
      </c>
      <c r="C10">
        <f>меню!C10</f>
        <v>0</v>
      </c>
      <c r="D10" t="str">
        <f>IFERROR(VLOOKUP(C10,блюда!$A:$U,3,FALSE)," ")</f>
        <v xml:space="preserve"> </v>
      </c>
      <c r="E10" t="str">
        <f>IFERROR(VLOOKUP(C10,блюда!$A:$U,5,FALSE)," ")</f>
        <v xml:space="preserve"> </v>
      </c>
      <c r="F10" t="str">
        <f>IFERROR(VLOOKUP(C10,блюда!$A:$U,6,FALSE)," ")</f>
        <v xml:space="preserve"> </v>
      </c>
      <c r="G10" t="str">
        <f>IFERROR(VLOOKUP(C10,блюда!$A:$U,8,FALSE)," ")</f>
        <v xml:space="preserve"> </v>
      </c>
      <c r="H10" t="str">
        <f>IFERROR(VLOOKUP(C10,блюда!$A:$U,9,FALSE)," ")</f>
        <v xml:space="preserve"> </v>
      </c>
      <c r="I10" t="str">
        <f>IFERROR(VLOOKUP(C10,блюда!$A:$U,11,FALSE)," ")</f>
        <v xml:space="preserve"> </v>
      </c>
      <c r="J10" t="str">
        <f>IFERROR(VLOOKUP(C10,блюда!$A:$U,12,FALSE)," ")</f>
        <v xml:space="preserve"> </v>
      </c>
      <c r="K10" t="str">
        <f>IFERROR(VLOOKUP(C10,блюда!$A:$U,14,FALSE)," ")</f>
        <v xml:space="preserve"> </v>
      </c>
      <c r="L10" t="str">
        <f>IFERROR(VLOOKUP(C10,блюда!$A:$U,15,FALSE)," ")</f>
        <v xml:space="preserve"> </v>
      </c>
      <c r="M10" t="str">
        <f>IFERROR(VLOOKUP(C10,блюда!$A:$U,17,FALSE)," ")</f>
        <v xml:space="preserve"> </v>
      </c>
      <c r="N10" t="str">
        <f>IFERROR(VLOOKUP(C10,блюда!$A:$U,18,FALSE)," ")</f>
        <v xml:space="preserve"> </v>
      </c>
      <c r="O10" t="str">
        <f>IFERROR(VLOOKUP(C10,блюда!$A:$U,20,FALSE)," ")</f>
        <v xml:space="preserve"> </v>
      </c>
      <c r="P10">
        <f>меню!D10</f>
        <v>0</v>
      </c>
      <c r="Q10" t="str">
        <f>IFERROR(VLOOKUP(P10,блюда!$A:$U,3,FALSE)," ")</f>
        <v xml:space="preserve"> </v>
      </c>
      <c r="R10" t="str">
        <f>IFERROR(VLOOKUP(P10,блюда!$A:$U,5,FALSE)," ")</f>
        <v xml:space="preserve"> </v>
      </c>
      <c r="S10" t="str">
        <f>IFERROR(VLOOKUP(P10,блюда!$A:$U,6,FALSE)," ")</f>
        <v xml:space="preserve"> </v>
      </c>
      <c r="T10" t="str">
        <f>IFERROR(VLOOKUP(P10,блюда!$A:$U,8,FALSE)," ")</f>
        <v xml:space="preserve"> </v>
      </c>
      <c r="U10" t="str">
        <f>IFERROR(VLOOKUP(P10,блюда!$A:$U,9,FALSE)," ")</f>
        <v xml:space="preserve"> </v>
      </c>
      <c r="V10" t="str">
        <f>IFERROR(VLOOKUP(P10,блюда!$A:$U,11,FALSE)," ")</f>
        <v xml:space="preserve"> </v>
      </c>
      <c r="W10" t="str">
        <f>IFERROR(VLOOKUP(P10,блюда!$A:$U,12,FALSE)," ")</f>
        <v xml:space="preserve"> </v>
      </c>
      <c r="X10" t="str">
        <f>IFERROR(VLOOKUP(P10,блюда!$A:$U,14,FALSE)," ")</f>
        <v xml:space="preserve"> </v>
      </c>
      <c r="Y10" t="str">
        <f>IFERROR(VLOOKUP(P10,блюда!$A:$U,15,FALSE)," ")</f>
        <v xml:space="preserve"> </v>
      </c>
      <c r="Z10" t="str">
        <f>IFERROR(VLOOKUP(P10,блюда!$A:$U,17,FALSE)," ")</f>
        <v xml:space="preserve"> </v>
      </c>
      <c r="AA10" t="str">
        <f>IFERROR(VLOOKUP(P10,блюда!$A:$U,18,FALSE)," ")</f>
        <v xml:space="preserve"> </v>
      </c>
      <c r="AB10" t="str">
        <f>IFERROR(VLOOKUP(P10,блюда!$A:$U,20,FALSE)," ")</f>
        <v xml:space="preserve"> </v>
      </c>
      <c r="AC10">
        <f>меню!E10</f>
        <v>0</v>
      </c>
      <c r="AD10" t="str">
        <f>IFERROR(VLOOKUP(AC10,блюда!$A:$U,3,FALSE)," ")</f>
        <v xml:space="preserve"> </v>
      </c>
      <c r="AE10" t="str">
        <f>IFERROR(VLOOKUP(AC10,блюда!$A:$U,5,FALSE)," ")</f>
        <v xml:space="preserve"> </v>
      </c>
      <c r="AF10" t="str">
        <f>IFERROR(VLOOKUP(AC10,блюда!$A:$U,6,FALSE)," ")</f>
        <v xml:space="preserve"> </v>
      </c>
      <c r="AG10" t="str">
        <f>IFERROR(VLOOKUP(AC10,блюда!$A:$U,8,FALSE)," ")</f>
        <v xml:space="preserve"> </v>
      </c>
      <c r="AH10" t="str">
        <f>IFERROR(VLOOKUP(AC10,блюда!$A:$U,9,FALSE)," ")</f>
        <v xml:space="preserve"> </v>
      </c>
      <c r="AI10" t="str">
        <f>IFERROR(VLOOKUP(AC10,блюда!$A:$U,11,FALSE)," ")</f>
        <v xml:space="preserve"> </v>
      </c>
      <c r="AJ10" t="str">
        <f>IFERROR(VLOOKUP(AC10,блюда!$A:$U,12,FALSE)," ")</f>
        <v xml:space="preserve"> </v>
      </c>
      <c r="AK10" t="str">
        <f>IFERROR(VLOOKUP(AC10,блюда!$A:$U,14,FALSE)," ")</f>
        <v xml:space="preserve"> </v>
      </c>
      <c r="AL10" t="str">
        <f>IFERROR(VLOOKUP(AC10,блюда!$A:$U,15,FALSE)," ")</f>
        <v xml:space="preserve"> </v>
      </c>
      <c r="AM10" t="str">
        <f>IFERROR(VLOOKUP(AC10,блюда!$A:$U,17,FALSE)," ")</f>
        <v xml:space="preserve"> </v>
      </c>
      <c r="AN10" t="str">
        <f>IFERROR(VLOOKUP(AC10,блюда!$A:$U,18,FALSE)," ")</f>
        <v xml:space="preserve"> </v>
      </c>
      <c r="AO10" t="str">
        <f>IFERROR(VLOOKUP(AC10,блюда!$A:$U,20,FALSE)," ")</f>
        <v xml:space="preserve"> </v>
      </c>
      <c r="AP10">
        <f>меню!F10</f>
        <v>0</v>
      </c>
      <c r="AQ10" t="str">
        <f>IFERROR(VLOOKUP(AP10,блюда!$A:$U,3,FALSE)," ")</f>
        <v xml:space="preserve"> </v>
      </c>
      <c r="AR10" t="str">
        <f>IFERROR(VLOOKUP(AP10,блюда!$A:$U,5,FALSE)," ")</f>
        <v xml:space="preserve"> </v>
      </c>
      <c r="AS10" t="str">
        <f>IFERROR(VLOOKUP(AP10,блюда!$A:$U,6,FALSE)," ")</f>
        <v xml:space="preserve"> </v>
      </c>
      <c r="AT10" t="str">
        <f>IFERROR(VLOOKUP(AP10,блюда!$A:$U,8,FALSE)," ")</f>
        <v xml:space="preserve"> </v>
      </c>
      <c r="AU10" t="str">
        <f>IFERROR(VLOOKUP(AP10,блюда!$A:$U,9,FALSE)," ")</f>
        <v xml:space="preserve"> </v>
      </c>
      <c r="AV10" t="str">
        <f>IFERROR(VLOOKUP(AP10,блюда!$A:$U,11,FALSE)," ")</f>
        <v xml:space="preserve"> </v>
      </c>
      <c r="AW10" t="str">
        <f>IFERROR(VLOOKUP(AP10,блюда!$A:$U,12,FALSE)," ")</f>
        <v xml:space="preserve"> </v>
      </c>
      <c r="AX10" t="str">
        <f>IFERROR(VLOOKUP(AP10,блюда!$A:$U,14,FALSE)," ")</f>
        <v xml:space="preserve"> </v>
      </c>
      <c r="AY10" t="str">
        <f>IFERROR(VLOOKUP(AP10,блюда!$A:$U,15,FALSE)," ")</f>
        <v xml:space="preserve"> </v>
      </c>
      <c r="AZ10" t="str">
        <f>IFERROR(VLOOKUP(AP10,блюда!$A:$U,17,FALSE)," ")</f>
        <v xml:space="preserve"> </v>
      </c>
      <c r="BA10" t="str">
        <f>IFERROR(VLOOKUP(AP10,блюда!$A:$U,18,FALSE)," ")</f>
        <v xml:space="preserve"> </v>
      </c>
      <c r="BB10" t="str">
        <f>IFERROR(VLOOKUP(AP10,блюда!$A:$U,20,FALSE)," ")</f>
        <v xml:space="preserve"> </v>
      </c>
    </row>
    <row r="11" spans="1:54">
      <c r="A11">
        <f>меню!A11</f>
        <v>0</v>
      </c>
      <c r="B11">
        <f>меню!B11</f>
        <v>0</v>
      </c>
      <c r="C11">
        <f>меню!C11</f>
        <v>0</v>
      </c>
      <c r="D11" t="str">
        <f>IFERROR(VLOOKUP(C11,блюда!$A:$U,3,FALSE)," ")</f>
        <v xml:space="preserve"> </v>
      </c>
      <c r="E11" t="str">
        <f>IFERROR(VLOOKUP(C11,блюда!$A:$U,5,FALSE)," ")</f>
        <v xml:space="preserve"> </v>
      </c>
      <c r="F11" t="str">
        <f>IFERROR(VLOOKUP(C11,блюда!$A:$U,6,FALSE)," ")</f>
        <v xml:space="preserve"> </v>
      </c>
      <c r="G11" t="str">
        <f>IFERROR(VLOOKUP(C11,блюда!$A:$U,8,FALSE)," ")</f>
        <v xml:space="preserve"> </v>
      </c>
      <c r="H11" t="str">
        <f>IFERROR(VLOOKUP(C11,блюда!$A:$U,9,FALSE)," ")</f>
        <v xml:space="preserve"> </v>
      </c>
      <c r="I11" t="str">
        <f>IFERROR(VLOOKUP(C11,блюда!$A:$U,11,FALSE)," ")</f>
        <v xml:space="preserve"> </v>
      </c>
      <c r="J11" t="str">
        <f>IFERROR(VLOOKUP(C11,блюда!$A:$U,12,FALSE)," ")</f>
        <v xml:space="preserve"> </v>
      </c>
      <c r="K11" t="str">
        <f>IFERROR(VLOOKUP(C11,блюда!$A:$U,14,FALSE)," ")</f>
        <v xml:space="preserve"> </v>
      </c>
      <c r="L11" t="str">
        <f>IFERROR(VLOOKUP(C11,блюда!$A:$U,15,FALSE)," ")</f>
        <v xml:space="preserve"> </v>
      </c>
      <c r="M11" t="str">
        <f>IFERROR(VLOOKUP(C11,блюда!$A:$U,17,FALSE)," ")</f>
        <v xml:space="preserve"> </v>
      </c>
      <c r="N11" t="str">
        <f>IFERROR(VLOOKUP(C11,блюда!$A:$U,18,FALSE)," ")</f>
        <v xml:space="preserve"> </v>
      </c>
      <c r="O11" t="str">
        <f>IFERROR(VLOOKUP(C11,блюда!$A:$U,20,FALSE)," ")</f>
        <v xml:space="preserve"> </v>
      </c>
      <c r="P11">
        <f>меню!D11</f>
        <v>0</v>
      </c>
      <c r="Q11" t="str">
        <f>IFERROR(VLOOKUP(P11,блюда!$A:$U,3,FALSE)," ")</f>
        <v xml:space="preserve"> </v>
      </c>
      <c r="R11" t="str">
        <f>IFERROR(VLOOKUP(P11,блюда!$A:$U,5,FALSE)," ")</f>
        <v xml:space="preserve"> </v>
      </c>
      <c r="S11" t="str">
        <f>IFERROR(VLOOKUP(P11,блюда!$A:$U,6,FALSE)," ")</f>
        <v xml:space="preserve"> </v>
      </c>
      <c r="T11" t="str">
        <f>IFERROR(VLOOKUP(P11,блюда!$A:$U,8,FALSE)," ")</f>
        <v xml:space="preserve"> </v>
      </c>
      <c r="U11" t="str">
        <f>IFERROR(VLOOKUP(P11,блюда!$A:$U,9,FALSE)," ")</f>
        <v xml:space="preserve"> </v>
      </c>
      <c r="V11" t="str">
        <f>IFERROR(VLOOKUP(P11,блюда!$A:$U,11,FALSE)," ")</f>
        <v xml:space="preserve"> </v>
      </c>
      <c r="W11" t="str">
        <f>IFERROR(VLOOKUP(P11,блюда!$A:$U,12,FALSE)," ")</f>
        <v xml:space="preserve"> </v>
      </c>
      <c r="X11" t="str">
        <f>IFERROR(VLOOKUP(P11,блюда!$A:$U,14,FALSE)," ")</f>
        <v xml:space="preserve"> </v>
      </c>
      <c r="Y11" t="str">
        <f>IFERROR(VLOOKUP(P11,блюда!$A:$U,15,FALSE)," ")</f>
        <v xml:space="preserve"> </v>
      </c>
      <c r="Z11" t="str">
        <f>IFERROR(VLOOKUP(P11,блюда!$A:$U,17,FALSE)," ")</f>
        <v xml:space="preserve"> </v>
      </c>
      <c r="AA11" t="str">
        <f>IFERROR(VLOOKUP(P11,блюда!$A:$U,18,FALSE)," ")</f>
        <v xml:space="preserve"> </v>
      </c>
      <c r="AB11" t="str">
        <f>IFERROR(VLOOKUP(P11,блюда!$A:$U,20,FALSE)," ")</f>
        <v xml:space="preserve"> </v>
      </c>
      <c r="AC11">
        <f>меню!E11</f>
        <v>0</v>
      </c>
      <c r="AD11" t="str">
        <f>IFERROR(VLOOKUP(AC11,блюда!$A:$U,3,FALSE)," ")</f>
        <v xml:space="preserve"> </v>
      </c>
      <c r="AE11" t="str">
        <f>IFERROR(VLOOKUP(AC11,блюда!$A:$U,5,FALSE)," ")</f>
        <v xml:space="preserve"> </v>
      </c>
      <c r="AF11" t="str">
        <f>IFERROR(VLOOKUP(AC11,блюда!$A:$U,6,FALSE)," ")</f>
        <v xml:space="preserve"> </v>
      </c>
      <c r="AG11" t="str">
        <f>IFERROR(VLOOKUP(AC11,блюда!$A:$U,8,FALSE)," ")</f>
        <v xml:space="preserve"> </v>
      </c>
      <c r="AH11" t="str">
        <f>IFERROR(VLOOKUP(AC11,блюда!$A:$U,9,FALSE)," ")</f>
        <v xml:space="preserve"> </v>
      </c>
      <c r="AI11" t="str">
        <f>IFERROR(VLOOKUP(AC11,блюда!$A:$U,11,FALSE)," ")</f>
        <v xml:space="preserve"> </v>
      </c>
      <c r="AJ11" t="str">
        <f>IFERROR(VLOOKUP(AC11,блюда!$A:$U,12,FALSE)," ")</f>
        <v xml:space="preserve"> </v>
      </c>
      <c r="AK11" t="str">
        <f>IFERROR(VLOOKUP(AC11,блюда!$A:$U,14,FALSE)," ")</f>
        <v xml:space="preserve"> </v>
      </c>
      <c r="AL11" t="str">
        <f>IFERROR(VLOOKUP(AC11,блюда!$A:$U,15,FALSE)," ")</f>
        <v xml:space="preserve"> </v>
      </c>
      <c r="AM11" t="str">
        <f>IFERROR(VLOOKUP(AC11,блюда!$A:$U,17,FALSE)," ")</f>
        <v xml:space="preserve"> </v>
      </c>
      <c r="AN11" t="str">
        <f>IFERROR(VLOOKUP(AC11,блюда!$A:$U,18,FALSE)," ")</f>
        <v xml:space="preserve"> </v>
      </c>
      <c r="AO11" t="str">
        <f>IFERROR(VLOOKUP(AC11,блюда!$A:$U,20,FALSE)," ")</f>
        <v xml:space="preserve"> </v>
      </c>
      <c r="AP11">
        <f>меню!F11</f>
        <v>0</v>
      </c>
      <c r="AQ11" t="str">
        <f>IFERROR(VLOOKUP(AP11,блюда!$A:$U,3,FALSE)," ")</f>
        <v xml:space="preserve"> </v>
      </c>
      <c r="AR11" t="str">
        <f>IFERROR(VLOOKUP(AP11,блюда!$A:$U,5,FALSE)," ")</f>
        <v xml:space="preserve"> </v>
      </c>
      <c r="AS11" t="str">
        <f>IFERROR(VLOOKUP(AP11,блюда!$A:$U,6,FALSE)," ")</f>
        <v xml:space="preserve"> </v>
      </c>
      <c r="AT11" t="str">
        <f>IFERROR(VLOOKUP(AP11,блюда!$A:$U,8,FALSE)," ")</f>
        <v xml:space="preserve"> </v>
      </c>
      <c r="AU11" t="str">
        <f>IFERROR(VLOOKUP(AP11,блюда!$A:$U,9,FALSE)," ")</f>
        <v xml:space="preserve"> </v>
      </c>
      <c r="AV11" t="str">
        <f>IFERROR(VLOOKUP(AP11,блюда!$A:$U,11,FALSE)," ")</f>
        <v xml:space="preserve"> </v>
      </c>
      <c r="AW11" t="str">
        <f>IFERROR(VLOOKUP(AP11,блюда!$A:$U,12,FALSE)," ")</f>
        <v xml:space="preserve"> </v>
      </c>
      <c r="AX11" t="str">
        <f>IFERROR(VLOOKUP(AP11,блюда!$A:$U,14,FALSE)," ")</f>
        <v xml:space="preserve"> </v>
      </c>
      <c r="AY11" t="str">
        <f>IFERROR(VLOOKUP(AP11,блюда!$A:$U,15,FALSE)," ")</f>
        <v xml:space="preserve"> </v>
      </c>
      <c r="AZ11" t="str">
        <f>IFERROR(VLOOKUP(AP11,блюда!$A:$U,17,FALSE)," ")</f>
        <v xml:space="preserve"> </v>
      </c>
      <c r="BA11" t="str">
        <f>IFERROR(VLOOKUP(AP11,блюда!$A:$U,18,FALSE)," ")</f>
        <v xml:space="preserve"> </v>
      </c>
      <c r="BB11" t="str">
        <f>IFERROR(VLOOKUP(AP11,блюда!$A:$U,20,FALSE)," ")</f>
        <v xml:space="preserve"> </v>
      </c>
    </row>
    <row r="12" spans="1:54">
      <c r="A12">
        <f>меню!A12</f>
        <v>0</v>
      </c>
      <c r="B12">
        <f>меню!B12</f>
        <v>0</v>
      </c>
      <c r="C12">
        <f>меню!C12</f>
        <v>0</v>
      </c>
      <c r="D12" t="str">
        <f>IFERROR(VLOOKUP(C12,блюда!$A:$U,3,FALSE)," ")</f>
        <v xml:space="preserve"> </v>
      </c>
      <c r="E12" t="str">
        <f>IFERROR(VLOOKUP(C12,блюда!$A:$U,5,FALSE)," ")</f>
        <v xml:space="preserve"> </v>
      </c>
      <c r="F12" t="str">
        <f>IFERROR(VLOOKUP(C12,блюда!$A:$U,6,FALSE)," ")</f>
        <v xml:space="preserve"> </v>
      </c>
      <c r="G12" t="str">
        <f>IFERROR(VLOOKUP(C12,блюда!$A:$U,8,FALSE)," ")</f>
        <v xml:space="preserve"> </v>
      </c>
      <c r="H12" t="str">
        <f>IFERROR(VLOOKUP(C12,блюда!$A:$U,9,FALSE)," ")</f>
        <v xml:space="preserve"> </v>
      </c>
      <c r="I12" t="str">
        <f>IFERROR(VLOOKUP(C12,блюда!$A:$U,11,FALSE)," ")</f>
        <v xml:space="preserve"> </v>
      </c>
      <c r="J12" t="str">
        <f>IFERROR(VLOOKUP(C12,блюда!$A:$U,12,FALSE)," ")</f>
        <v xml:space="preserve"> </v>
      </c>
      <c r="K12" t="str">
        <f>IFERROR(VLOOKUP(C12,блюда!$A:$U,14,FALSE)," ")</f>
        <v xml:space="preserve"> </v>
      </c>
      <c r="L12" t="str">
        <f>IFERROR(VLOOKUP(C12,блюда!$A:$U,15,FALSE)," ")</f>
        <v xml:space="preserve"> </v>
      </c>
      <c r="M12" t="str">
        <f>IFERROR(VLOOKUP(C12,блюда!$A:$U,17,FALSE)," ")</f>
        <v xml:space="preserve"> </v>
      </c>
      <c r="N12" t="str">
        <f>IFERROR(VLOOKUP(C12,блюда!$A:$U,18,FALSE)," ")</f>
        <v xml:space="preserve"> </v>
      </c>
      <c r="O12" t="str">
        <f>IFERROR(VLOOKUP(C12,блюда!$A:$U,20,FALSE)," ")</f>
        <v xml:space="preserve"> </v>
      </c>
      <c r="P12">
        <f>меню!D12</f>
        <v>0</v>
      </c>
      <c r="Q12" t="str">
        <f>IFERROR(VLOOKUP(P12,блюда!$A:$U,3,FALSE)," ")</f>
        <v xml:space="preserve"> </v>
      </c>
      <c r="R12" t="str">
        <f>IFERROR(VLOOKUP(P12,блюда!$A:$U,5,FALSE)," ")</f>
        <v xml:space="preserve"> </v>
      </c>
      <c r="S12" t="str">
        <f>IFERROR(VLOOKUP(P12,блюда!$A:$U,6,FALSE)," ")</f>
        <v xml:space="preserve"> </v>
      </c>
      <c r="T12" t="str">
        <f>IFERROR(VLOOKUP(P12,блюда!$A:$U,8,FALSE)," ")</f>
        <v xml:space="preserve"> </v>
      </c>
      <c r="U12" t="str">
        <f>IFERROR(VLOOKUP(P12,блюда!$A:$U,9,FALSE)," ")</f>
        <v xml:space="preserve"> </v>
      </c>
      <c r="V12" t="str">
        <f>IFERROR(VLOOKUP(P12,блюда!$A:$U,11,FALSE)," ")</f>
        <v xml:space="preserve"> </v>
      </c>
      <c r="W12" t="str">
        <f>IFERROR(VLOOKUP(P12,блюда!$A:$U,12,FALSE)," ")</f>
        <v xml:space="preserve"> </v>
      </c>
      <c r="X12" t="str">
        <f>IFERROR(VLOOKUP(P12,блюда!$A:$U,14,FALSE)," ")</f>
        <v xml:space="preserve"> </v>
      </c>
      <c r="Y12" t="str">
        <f>IFERROR(VLOOKUP(P12,блюда!$A:$U,15,FALSE)," ")</f>
        <v xml:space="preserve"> </v>
      </c>
      <c r="Z12" t="str">
        <f>IFERROR(VLOOKUP(P12,блюда!$A:$U,17,FALSE)," ")</f>
        <v xml:space="preserve"> </v>
      </c>
      <c r="AA12" t="str">
        <f>IFERROR(VLOOKUP(P12,блюда!$A:$U,18,FALSE)," ")</f>
        <v xml:space="preserve"> </v>
      </c>
      <c r="AB12" t="str">
        <f>IFERROR(VLOOKUP(P12,блюда!$A:$U,20,FALSE)," ")</f>
        <v xml:space="preserve"> </v>
      </c>
      <c r="AC12">
        <f>меню!E12</f>
        <v>0</v>
      </c>
      <c r="AD12" t="str">
        <f>IFERROR(VLOOKUP(AC12,блюда!$A:$U,3,FALSE)," ")</f>
        <v xml:space="preserve"> </v>
      </c>
      <c r="AE12" t="str">
        <f>IFERROR(VLOOKUP(AC12,блюда!$A:$U,5,FALSE)," ")</f>
        <v xml:space="preserve"> </v>
      </c>
      <c r="AF12" t="str">
        <f>IFERROR(VLOOKUP(AC12,блюда!$A:$U,6,FALSE)," ")</f>
        <v xml:space="preserve"> </v>
      </c>
      <c r="AG12" t="str">
        <f>IFERROR(VLOOKUP(AC12,блюда!$A:$U,8,FALSE)," ")</f>
        <v xml:space="preserve"> </v>
      </c>
      <c r="AH12" t="str">
        <f>IFERROR(VLOOKUP(AC12,блюда!$A:$U,9,FALSE)," ")</f>
        <v xml:space="preserve"> </v>
      </c>
      <c r="AI12" t="str">
        <f>IFERROR(VLOOKUP(AC12,блюда!$A:$U,11,FALSE)," ")</f>
        <v xml:space="preserve"> </v>
      </c>
      <c r="AJ12" t="str">
        <f>IFERROR(VLOOKUP(AC12,блюда!$A:$U,12,FALSE)," ")</f>
        <v xml:space="preserve"> </v>
      </c>
      <c r="AK12" t="str">
        <f>IFERROR(VLOOKUP(AC12,блюда!$A:$U,14,FALSE)," ")</f>
        <v xml:space="preserve"> </v>
      </c>
      <c r="AL12" t="str">
        <f>IFERROR(VLOOKUP(AC12,блюда!$A:$U,15,FALSE)," ")</f>
        <v xml:space="preserve"> </v>
      </c>
      <c r="AM12" t="str">
        <f>IFERROR(VLOOKUP(AC12,блюда!$A:$U,17,FALSE)," ")</f>
        <v xml:space="preserve"> </v>
      </c>
      <c r="AN12" t="str">
        <f>IFERROR(VLOOKUP(AC12,блюда!$A:$U,18,FALSE)," ")</f>
        <v xml:space="preserve"> </v>
      </c>
      <c r="AO12" t="str">
        <f>IFERROR(VLOOKUP(AC12,блюда!$A:$U,20,FALSE)," ")</f>
        <v xml:space="preserve"> </v>
      </c>
      <c r="AP12">
        <f>меню!F12</f>
        <v>0</v>
      </c>
      <c r="AQ12" t="str">
        <f>IFERROR(VLOOKUP(AP12,блюда!$A:$U,3,FALSE)," ")</f>
        <v xml:space="preserve"> </v>
      </c>
      <c r="AR12" t="str">
        <f>IFERROR(VLOOKUP(AP12,блюда!$A:$U,5,FALSE)," ")</f>
        <v xml:space="preserve"> </v>
      </c>
      <c r="AS12" t="str">
        <f>IFERROR(VLOOKUP(AP12,блюда!$A:$U,6,FALSE)," ")</f>
        <v xml:space="preserve"> </v>
      </c>
      <c r="AT12" t="str">
        <f>IFERROR(VLOOKUP(AP12,блюда!$A:$U,8,FALSE)," ")</f>
        <v xml:space="preserve"> </v>
      </c>
      <c r="AU12" t="str">
        <f>IFERROR(VLOOKUP(AP12,блюда!$A:$U,9,FALSE)," ")</f>
        <v xml:space="preserve"> </v>
      </c>
      <c r="AV12" t="str">
        <f>IFERROR(VLOOKUP(AP12,блюда!$A:$U,11,FALSE)," ")</f>
        <v xml:space="preserve"> </v>
      </c>
      <c r="AW12" t="str">
        <f>IFERROR(VLOOKUP(AP12,блюда!$A:$U,12,FALSE)," ")</f>
        <v xml:space="preserve"> </v>
      </c>
      <c r="AX12" t="str">
        <f>IFERROR(VLOOKUP(AP12,блюда!$A:$U,14,FALSE)," ")</f>
        <v xml:space="preserve"> </v>
      </c>
      <c r="AY12" t="str">
        <f>IFERROR(VLOOKUP(AP12,блюда!$A:$U,15,FALSE)," ")</f>
        <v xml:space="preserve"> </v>
      </c>
      <c r="AZ12" t="str">
        <f>IFERROR(VLOOKUP(AP12,блюда!$A:$U,17,FALSE)," ")</f>
        <v xml:space="preserve"> </v>
      </c>
      <c r="BA12" t="str">
        <f>IFERROR(VLOOKUP(AP12,блюда!$A:$U,18,FALSE)," ")</f>
        <v xml:space="preserve"> </v>
      </c>
      <c r="BB12" t="str">
        <f>IFERROR(VLOOKUP(AP12,блюда!$A:$U,20,FALSE)," ")</f>
        <v xml:space="preserve"> </v>
      </c>
    </row>
    <row r="13" spans="1:54">
      <c r="A13">
        <f>меню!A13</f>
        <v>0</v>
      </c>
      <c r="B13">
        <f>меню!B13</f>
        <v>0</v>
      </c>
      <c r="C13">
        <f>меню!C13</f>
        <v>0</v>
      </c>
      <c r="D13" t="str">
        <f>IFERROR(VLOOKUP(C13,блюда!$A:$U,3,FALSE)," ")</f>
        <v xml:space="preserve"> </v>
      </c>
      <c r="E13" t="str">
        <f>IFERROR(VLOOKUP(C13,блюда!$A:$U,5,FALSE)," ")</f>
        <v xml:space="preserve"> </v>
      </c>
      <c r="F13" t="str">
        <f>IFERROR(VLOOKUP(C13,блюда!$A:$U,6,FALSE)," ")</f>
        <v xml:space="preserve"> </v>
      </c>
      <c r="G13" t="str">
        <f>IFERROR(VLOOKUP(C13,блюда!$A:$U,8,FALSE)," ")</f>
        <v xml:space="preserve"> </v>
      </c>
      <c r="H13" t="str">
        <f>IFERROR(VLOOKUP(C13,блюда!$A:$U,9,FALSE)," ")</f>
        <v xml:space="preserve"> </v>
      </c>
      <c r="I13" t="str">
        <f>IFERROR(VLOOKUP(C13,блюда!$A:$U,11,FALSE)," ")</f>
        <v xml:space="preserve"> </v>
      </c>
      <c r="J13" t="str">
        <f>IFERROR(VLOOKUP(C13,блюда!$A:$U,12,FALSE)," ")</f>
        <v xml:space="preserve"> </v>
      </c>
      <c r="K13" t="str">
        <f>IFERROR(VLOOKUP(C13,блюда!$A:$U,14,FALSE)," ")</f>
        <v xml:space="preserve"> </v>
      </c>
      <c r="L13" t="str">
        <f>IFERROR(VLOOKUP(C13,блюда!$A:$U,15,FALSE)," ")</f>
        <v xml:space="preserve"> </v>
      </c>
      <c r="M13" t="str">
        <f>IFERROR(VLOOKUP(C13,блюда!$A:$U,17,FALSE)," ")</f>
        <v xml:space="preserve"> </v>
      </c>
      <c r="N13" t="str">
        <f>IFERROR(VLOOKUP(C13,блюда!$A:$U,18,FALSE)," ")</f>
        <v xml:space="preserve"> </v>
      </c>
      <c r="O13" t="str">
        <f>IFERROR(VLOOKUP(C13,блюда!$A:$U,20,FALSE)," ")</f>
        <v xml:space="preserve"> </v>
      </c>
      <c r="P13">
        <f>меню!D13</f>
        <v>0</v>
      </c>
      <c r="Q13" t="str">
        <f>IFERROR(VLOOKUP(P13,блюда!$A:$U,3,FALSE)," ")</f>
        <v xml:space="preserve"> </v>
      </c>
      <c r="R13" t="str">
        <f>IFERROR(VLOOKUP(P13,блюда!$A:$U,5,FALSE)," ")</f>
        <v xml:space="preserve"> </v>
      </c>
      <c r="S13" t="str">
        <f>IFERROR(VLOOKUP(P13,блюда!$A:$U,6,FALSE)," ")</f>
        <v xml:space="preserve"> </v>
      </c>
      <c r="T13" t="str">
        <f>IFERROR(VLOOKUP(P13,блюда!$A:$U,8,FALSE)," ")</f>
        <v xml:space="preserve"> </v>
      </c>
      <c r="U13" t="str">
        <f>IFERROR(VLOOKUP(P13,блюда!$A:$U,9,FALSE)," ")</f>
        <v xml:space="preserve"> </v>
      </c>
      <c r="V13" t="str">
        <f>IFERROR(VLOOKUP(P13,блюда!$A:$U,11,FALSE)," ")</f>
        <v xml:space="preserve"> </v>
      </c>
      <c r="W13" t="str">
        <f>IFERROR(VLOOKUP(P13,блюда!$A:$U,12,FALSE)," ")</f>
        <v xml:space="preserve"> </v>
      </c>
      <c r="X13" t="str">
        <f>IFERROR(VLOOKUP(P13,блюда!$A:$U,14,FALSE)," ")</f>
        <v xml:space="preserve"> </v>
      </c>
      <c r="Y13" t="str">
        <f>IFERROR(VLOOKUP(P13,блюда!$A:$U,15,FALSE)," ")</f>
        <v xml:space="preserve"> </v>
      </c>
      <c r="Z13" t="str">
        <f>IFERROR(VLOOKUP(P13,блюда!$A:$U,17,FALSE)," ")</f>
        <v xml:space="preserve"> </v>
      </c>
      <c r="AA13" t="str">
        <f>IFERROR(VLOOKUP(P13,блюда!$A:$U,18,FALSE)," ")</f>
        <v xml:space="preserve"> </v>
      </c>
      <c r="AB13" t="str">
        <f>IFERROR(VLOOKUP(P13,блюда!$A:$U,20,FALSE)," ")</f>
        <v xml:space="preserve"> </v>
      </c>
      <c r="AC13">
        <f>меню!E13</f>
        <v>0</v>
      </c>
      <c r="AD13" t="str">
        <f>IFERROR(VLOOKUP(AC13,блюда!$A:$U,3,FALSE)," ")</f>
        <v xml:space="preserve"> </v>
      </c>
      <c r="AE13" t="str">
        <f>IFERROR(VLOOKUP(AC13,блюда!$A:$U,5,FALSE)," ")</f>
        <v xml:space="preserve"> </v>
      </c>
      <c r="AF13" t="str">
        <f>IFERROR(VLOOKUP(AC13,блюда!$A:$U,6,FALSE)," ")</f>
        <v xml:space="preserve"> </v>
      </c>
      <c r="AG13" t="str">
        <f>IFERROR(VLOOKUP(AC13,блюда!$A:$U,8,FALSE)," ")</f>
        <v xml:space="preserve"> </v>
      </c>
      <c r="AH13" t="str">
        <f>IFERROR(VLOOKUP(AC13,блюда!$A:$U,9,FALSE)," ")</f>
        <v xml:space="preserve"> </v>
      </c>
      <c r="AI13" t="str">
        <f>IFERROR(VLOOKUP(AC13,блюда!$A:$U,11,FALSE)," ")</f>
        <v xml:space="preserve"> </v>
      </c>
      <c r="AJ13" t="str">
        <f>IFERROR(VLOOKUP(AC13,блюда!$A:$U,12,FALSE)," ")</f>
        <v xml:space="preserve"> </v>
      </c>
      <c r="AK13" t="str">
        <f>IFERROR(VLOOKUP(AC13,блюда!$A:$U,14,FALSE)," ")</f>
        <v xml:space="preserve"> </v>
      </c>
      <c r="AL13" t="str">
        <f>IFERROR(VLOOKUP(AC13,блюда!$A:$U,15,FALSE)," ")</f>
        <v xml:space="preserve"> </v>
      </c>
      <c r="AM13" t="str">
        <f>IFERROR(VLOOKUP(AC13,блюда!$A:$U,17,FALSE)," ")</f>
        <v xml:space="preserve"> </v>
      </c>
      <c r="AN13" t="str">
        <f>IFERROR(VLOOKUP(AC13,блюда!$A:$U,18,FALSE)," ")</f>
        <v xml:space="preserve"> </v>
      </c>
      <c r="AO13" t="str">
        <f>IFERROR(VLOOKUP(AC13,блюда!$A:$U,20,FALSE)," ")</f>
        <v xml:space="preserve"> </v>
      </c>
      <c r="AP13">
        <f>меню!F13</f>
        <v>0</v>
      </c>
      <c r="AQ13" t="str">
        <f>IFERROR(VLOOKUP(AP13,блюда!$A:$U,3,FALSE)," ")</f>
        <v xml:space="preserve"> </v>
      </c>
      <c r="AR13" t="str">
        <f>IFERROR(VLOOKUP(AP13,блюда!$A:$U,5,FALSE)," ")</f>
        <v xml:space="preserve"> </v>
      </c>
      <c r="AS13" t="str">
        <f>IFERROR(VLOOKUP(AP13,блюда!$A:$U,6,FALSE)," ")</f>
        <v xml:space="preserve"> </v>
      </c>
      <c r="AT13" t="str">
        <f>IFERROR(VLOOKUP(AP13,блюда!$A:$U,8,FALSE)," ")</f>
        <v xml:space="preserve"> </v>
      </c>
      <c r="AU13" t="str">
        <f>IFERROR(VLOOKUP(AP13,блюда!$A:$U,9,FALSE)," ")</f>
        <v xml:space="preserve"> </v>
      </c>
      <c r="AV13" t="str">
        <f>IFERROR(VLOOKUP(AP13,блюда!$A:$U,11,FALSE)," ")</f>
        <v xml:space="preserve"> </v>
      </c>
      <c r="AW13" t="str">
        <f>IFERROR(VLOOKUP(AP13,блюда!$A:$U,12,FALSE)," ")</f>
        <v xml:space="preserve"> </v>
      </c>
      <c r="AX13" t="str">
        <f>IFERROR(VLOOKUP(AP13,блюда!$A:$U,14,FALSE)," ")</f>
        <v xml:space="preserve"> </v>
      </c>
      <c r="AY13" t="str">
        <f>IFERROR(VLOOKUP(AP13,блюда!$A:$U,15,FALSE)," ")</f>
        <v xml:space="preserve"> </v>
      </c>
      <c r="AZ13" t="str">
        <f>IFERROR(VLOOKUP(AP13,блюда!$A:$U,17,FALSE)," ")</f>
        <v xml:space="preserve"> </v>
      </c>
      <c r="BA13" t="str">
        <f>IFERROR(VLOOKUP(AP13,блюда!$A:$U,18,FALSE)," ")</f>
        <v xml:space="preserve"> </v>
      </c>
      <c r="BB13" t="str">
        <f>IFERROR(VLOOKUP(AP13,блюда!$A:$U,20,FALSE)," ")</f>
        <v xml:space="preserve"> </v>
      </c>
    </row>
    <row r="14" spans="1:54">
      <c r="A14">
        <f>меню!A14</f>
        <v>0</v>
      </c>
      <c r="B14">
        <f>меню!B14</f>
        <v>0</v>
      </c>
      <c r="C14">
        <f>меню!C14</f>
        <v>0</v>
      </c>
      <c r="D14" t="str">
        <f>IFERROR(VLOOKUP(C14,блюда!$A:$U,3,FALSE)," ")</f>
        <v xml:space="preserve"> </v>
      </c>
      <c r="E14" t="str">
        <f>IFERROR(VLOOKUP(C14,блюда!$A:$U,5,FALSE)," ")</f>
        <v xml:space="preserve"> </v>
      </c>
      <c r="F14" t="str">
        <f>IFERROR(VLOOKUP(C14,блюда!$A:$U,6,FALSE)," ")</f>
        <v xml:space="preserve"> </v>
      </c>
      <c r="G14" t="str">
        <f>IFERROR(VLOOKUP(C14,блюда!$A:$U,8,FALSE)," ")</f>
        <v xml:space="preserve"> </v>
      </c>
      <c r="H14" t="str">
        <f>IFERROR(VLOOKUP(C14,блюда!$A:$U,9,FALSE)," ")</f>
        <v xml:space="preserve"> </v>
      </c>
      <c r="I14" t="str">
        <f>IFERROR(VLOOKUP(C14,блюда!$A:$U,11,FALSE)," ")</f>
        <v xml:space="preserve"> </v>
      </c>
      <c r="J14" t="str">
        <f>IFERROR(VLOOKUP(C14,блюда!$A:$U,12,FALSE)," ")</f>
        <v xml:space="preserve"> </v>
      </c>
      <c r="K14" t="str">
        <f>IFERROR(VLOOKUP(C14,блюда!$A:$U,14,FALSE)," ")</f>
        <v xml:space="preserve"> </v>
      </c>
      <c r="L14" t="str">
        <f>IFERROR(VLOOKUP(C14,блюда!$A:$U,15,FALSE)," ")</f>
        <v xml:space="preserve"> </v>
      </c>
      <c r="M14" t="str">
        <f>IFERROR(VLOOKUP(C14,блюда!$A:$U,17,FALSE)," ")</f>
        <v xml:space="preserve"> </v>
      </c>
      <c r="N14" t="str">
        <f>IFERROR(VLOOKUP(C14,блюда!$A:$U,18,FALSE)," ")</f>
        <v xml:space="preserve"> </v>
      </c>
      <c r="O14" t="str">
        <f>IFERROR(VLOOKUP(C14,блюда!$A:$U,20,FALSE)," ")</f>
        <v xml:space="preserve"> </v>
      </c>
      <c r="P14">
        <f>меню!D14</f>
        <v>0</v>
      </c>
      <c r="Q14" t="str">
        <f>IFERROR(VLOOKUP(P14,блюда!$A:$U,3,FALSE)," ")</f>
        <v xml:space="preserve"> </v>
      </c>
      <c r="R14" t="str">
        <f>IFERROR(VLOOKUP(P14,блюда!$A:$U,5,FALSE)," ")</f>
        <v xml:space="preserve"> </v>
      </c>
      <c r="S14" t="str">
        <f>IFERROR(VLOOKUP(P14,блюда!$A:$U,6,FALSE)," ")</f>
        <v xml:space="preserve"> </v>
      </c>
      <c r="T14" t="str">
        <f>IFERROR(VLOOKUP(P14,блюда!$A:$U,8,FALSE)," ")</f>
        <v xml:space="preserve"> </v>
      </c>
      <c r="U14" t="str">
        <f>IFERROR(VLOOKUP(P14,блюда!$A:$U,9,FALSE)," ")</f>
        <v xml:space="preserve"> </v>
      </c>
      <c r="V14" t="str">
        <f>IFERROR(VLOOKUP(P14,блюда!$A:$U,11,FALSE)," ")</f>
        <v xml:space="preserve"> </v>
      </c>
      <c r="W14" t="str">
        <f>IFERROR(VLOOKUP(P14,блюда!$A:$U,12,FALSE)," ")</f>
        <v xml:space="preserve"> </v>
      </c>
      <c r="X14" t="str">
        <f>IFERROR(VLOOKUP(P14,блюда!$A:$U,14,FALSE)," ")</f>
        <v xml:space="preserve"> </v>
      </c>
      <c r="Y14" t="str">
        <f>IFERROR(VLOOKUP(P14,блюда!$A:$U,15,FALSE)," ")</f>
        <v xml:space="preserve"> </v>
      </c>
      <c r="Z14" t="str">
        <f>IFERROR(VLOOKUP(P14,блюда!$A:$U,17,FALSE)," ")</f>
        <v xml:space="preserve"> </v>
      </c>
      <c r="AA14" t="str">
        <f>IFERROR(VLOOKUP(P14,блюда!$A:$U,18,FALSE)," ")</f>
        <v xml:space="preserve"> </v>
      </c>
      <c r="AB14" t="str">
        <f>IFERROR(VLOOKUP(P14,блюда!$A:$U,20,FALSE)," ")</f>
        <v xml:space="preserve"> </v>
      </c>
      <c r="AC14">
        <f>меню!E14</f>
        <v>0</v>
      </c>
      <c r="AD14" t="str">
        <f>IFERROR(VLOOKUP(AC14,блюда!$A:$U,3,FALSE)," ")</f>
        <v xml:space="preserve"> </v>
      </c>
      <c r="AE14" t="str">
        <f>IFERROR(VLOOKUP(AC14,блюда!$A:$U,5,FALSE)," ")</f>
        <v xml:space="preserve"> </v>
      </c>
      <c r="AF14" t="str">
        <f>IFERROR(VLOOKUP(AC14,блюда!$A:$U,6,FALSE)," ")</f>
        <v xml:space="preserve"> </v>
      </c>
      <c r="AG14" t="str">
        <f>IFERROR(VLOOKUP(AC14,блюда!$A:$U,8,FALSE)," ")</f>
        <v xml:space="preserve"> </v>
      </c>
      <c r="AH14" t="str">
        <f>IFERROR(VLOOKUP(AC14,блюда!$A:$U,9,FALSE)," ")</f>
        <v xml:space="preserve"> </v>
      </c>
      <c r="AI14" t="str">
        <f>IFERROR(VLOOKUP(AC14,блюда!$A:$U,11,FALSE)," ")</f>
        <v xml:space="preserve"> </v>
      </c>
      <c r="AJ14" t="str">
        <f>IFERROR(VLOOKUP(AC14,блюда!$A:$U,12,FALSE)," ")</f>
        <v xml:space="preserve"> </v>
      </c>
      <c r="AK14" t="str">
        <f>IFERROR(VLOOKUP(AC14,блюда!$A:$U,14,FALSE)," ")</f>
        <v xml:space="preserve"> </v>
      </c>
      <c r="AL14" t="str">
        <f>IFERROR(VLOOKUP(AC14,блюда!$A:$U,15,FALSE)," ")</f>
        <v xml:space="preserve"> </v>
      </c>
      <c r="AM14" t="str">
        <f>IFERROR(VLOOKUP(AC14,блюда!$A:$U,17,FALSE)," ")</f>
        <v xml:space="preserve"> </v>
      </c>
      <c r="AN14" t="str">
        <f>IFERROR(VLOOKUP(AC14,блюда!$A:$U,18,FALSE)," ")</f>
        <v xml:space="preserve"> </v>
      </c>
      <c r="AO14" t="str">
        <f>IFERROR(VLOOKUP(AC14,блюда!$A:$U,20,FALSE)," ")</f>
        <v xml:space="preserve"> </v>
      </c>
      <c r="AP14">
        <f>меню!F14</f>
        <v>0</v>
      </c>
      <c r="AQ14" t="str">
        <f>IFERROR(VLOOKUP(AP14,блюда!$A:$U,3,FALSE)," ")</f>
        <v xml:space="preserve"> </v>
      </c>
      <c r="AR14" t="str">
        <f>IFERROR(VLOOKUP(AP14,блюда!$A:$U,5,FALSE)," ")</f>
        <v xml:space="preserve"> </v>
      </c>
      <c r="AS14" t="str">
        <f>IFERROR(VLOOKUP(AP14,блюда!$A:$U,6,FALSE)," ")</f>
        <v xml:space="preserve"> </v>
      </c>
      <c r="AT14" t="str">
        <f>IFERROR(VLOOKUP(AP14,блюда!$A:$U,8,FALSE)," ")</f>
        <v xml:space="preserve"> </v>
      </c>
      <c r="AU14" t="str">
        <f>IFERROR(VLOOKUP(AP14,блюда!$A:$U,9,FALSE)," ")</f>
        <v xml:space="preserve"> </v>
      </c>
      <c r="AV14" t="str">
        <f>IFERROR(VLOOKUP(AP14,блюда!$A:$U,11,FALSE)," ")</f>
        <v xml:space="preserve"> </v>
      </c>
      <c r="AW14" t="str">
        <f>IFERROR(VLOOKUP(AP14,блюда!$A:$U,12,FALSE)," ")</f>
        <v xml:space="preserve"> </v>
      </c>
      <c r="AX14" t="str">
        <f>IFERROR(VLOOKUP(AP14,блюда!$A:$U,14,FALSE)," ")</f>
        <v xml:space="preserve"> </v>
      </c>
      <c r="AY14" t="str">
        <f>IFERROR(VLOOKUP(AP14,блюда!$A:$U,15,FALSE)," ")</f>
        <v xml:space="preserve"> </v>
      </c>
      <c r="AZ14" t="str">
        <f>IFERROR(VLOOKUP(AP14,блюда!$A:$U,17,FALSE)," ")</f>
        <v xml:space="preserve"> </v>
      </c>
      <c r="BA14" t="str">
        <f>IFERROR(VLOOKUP(AP14,блюда!$A:$U,18,FALSE)," ")</f>
        <v xml:space="preserve"> </v>
      </c>
      <c r="BB14" t="str">
        <f>IFERROR(VLOOKUP(AP14,блюда!$A:$U,20,FALSE)," ")</f>
        <v xml:space="preserve"> </v>
      </c>
    </row>
    <row r="15" spans="1:54">
      <c r="A15">
        <f>меню!A15</f>
        <v>0</v>
      </c>
      <c r="B15">
        <f>меню!B15</f>
        <v>0</v>
      </c>
      <c r="C15">
        <f>меню!C15</f>
        <v>0</v>
      </c>
      <c r="D15" t="str">
        <f>IFERROR(VLOOKUP(C15,блюда!$A:$U,3,FALSE)," ")</f>
        <v xml:space="preserve"> </v>
      </c>
      <c r="E15" t="str">
        <f>IFERROR(VLOOKUP(C15,блюда!$A:$U,5,FALSE)," ")</f>
        <v xml:space="preserve"> </v>
      </c>
      <c r="F15" t="str">
        <f>IFERROR(VLOOKUP(C15,блюда!$A:$U,6,FALSE)," ")</f>
        <v xml:space="preserve"> </v>
      </c>
      <c r="G15" t="str">
        <f>IFERROR(VLOOKUP(C15,блюда!$A:$U,8,FALSE)," ")</f>
        <v xml:space="preserve"> </v>
      </c>
      <c r="H15" t="str">
        <f>IFERROR(VLOOKUP(C15,блюда!$A:$U,9,FALSE)," ")</f>
        <v xml:space="preserve"> </v>
      </c>
      <c r="I15" t="str">
        <f>IFERROR(VLOOKUP(C15,блюда!$A:$U,11,FALSE)," ")</f>
        <v xml:space="preserve"> </v>
      </c>
      <c r="J15" t="str">
        <f>IFERROR(VLOOKUP(C15,блюда!$A:$U,12,FALSE)," ")</f>
        <v xml:space="preserve"> </v>
      </c>
      <c r="K15" t="str">
        <f>IFERROR(VLOOKUP(C15,блюда!$A:$U,14,FALSE)," ")</f>
        <v xml:space="preserve"> </v>
      </c>
      <c r="L15" t="str">
        <f>IFERROR(VLOOKUP(C15,блюда!$A:$U,15,FALSE)," ")</f>
        <v xml:space="preserve"> </v>
      </c>
      <c r="M15" t="str">
        <f>IFERROR(VLOOKUP(C15,блюда!$A:$U,17,FALSE)," ")</f>
        <v xml:space="preserve"> </v>
      </c>
      <c r="N15" t="str">
        <f>IFERROR(VLOOKUP(C15,блюда!$A:$U,18,FALSE)," ")</f>
        <v xml:space="preserve"> </v>
      </c>
      <c r="O15" t="str">
        <f>IFERROR(VLOOKUP(C15,блюда!$A:$U,20,FALSE)," ")</f>
        <v xml:space="preserve"> </v>
      </c>
      <c r="P15">
        <f>меню!D15</f>
        <v>0</v>
      </c>
      <c r="Q15" t="str">
        <f>IFERROR(VLOOKUP(P15,блюда!$A:$U,3,FALSE)," ")</f>
        <v xml:space="preserve"> </v>
      </c>
      <c r="R15" t="str">
        <f>IFERROR(VLOOKUP(P15,блюда!$A:$U,5,FALSE)," ")</f>
        <v xml:space="preserve"> </v>
      </c>
      <c r="S15" t="str">
        <f>IFERROR(VLOOKUP(P15,блюда!$A:$U,6,FALSE)," ")</f>
        <v xml:space="preserve"> </v>
      </c>
      <c r="T15" t="str">
        <f>IFERROR(VLOOKUP(P15,блюда!$A:$U,8,FALSE)," ")</f>
        <v xml:space="preserve"> </v>
      </c>
      <c r="U15" t="str">
        <f>IFERROR(VLOOKUP(P15,блюда!$A:$U,9,FALSE)," ")</f>
        <v xml:space="preserve"> </v>
      </c>
      <c r="V15" t="str">
        <f>IFERROR(VLOOKUP(P15,блюда!$A:$U,11,FALSE)," ")</f>
        <v xml:space="preserve"> </v>
      </c>
      <c r="W15" t="str">
        <f>IFERROR(VLOOKUP(P15,блюда!$A:$U,12,FALSE)," ")</f>
        <v xml:space="preserve"> </v>
      </c>
      <c r="X15" t="str">
        <f>IFERROR(VLOOKUP(P15,блюда!$A:$U,14,FALSE)," ")</f>
        <v xml:space="preserve"> </v>
      </c>
      <c r="Y15" t="str">
        <f>IFERROR(VLOOKUP(P15,блюда!$A:$U,15,FALSE)," ")</f>
        <v xml:space="preserve"> </v>
      </c>
      <c r="Z15" t="str">
        <f>IFERROR(VLOOKUP(P15,блюда!$A:$U,17,FALSE)," ")</f>
        <v xml:space="preserve"> </v>
      </c>
      <c r="AA15" t="str">
        <f>IFERROR(VLOOKUP(P15,блюда!$A:$U,18,FALSE)," ")</f>
        <v xml:space="preserve"> </v>
      </c>
      <c r="AB15" t="str">
        <f>IFERROR(VLOOKUP(P15,блюда!$A:$U,20,FALSE)," ")</f>
        <v xml:space="preserve"> </v>
      </c>
      <c r="AC15">
        <f>меню!E15</f>
        <v>0</v>
      </c>
      <c r="AD15" t="str">
        <f>IFERROR(VLOOKUP(AC15,блюда!$A:$U,3,FALSE)," ")</f>
        <v xml:space="preserve"> </v>
      </c>
      <c r="AE15" t="str">
        <f>IFERROR(VLOOKUP(AC15,блюда!$A:$U,5,FALSE)," ")</f>
        <v xml:space="preserve"> </v>
      </c>
      <c r="AF15" t="str">
        <f>IFERROR(VLOOKUP(AC15,блюда!$A:$U,6,FALSE)," ")</f>
        <v xml:space="preserve"> </v>
      </c>
      <c r="AG15" t="str">
        <f>IFERROR(VLOOKUP(AC15,блюда!$A:$U,8,FALSE)," ")</f>
        <v xml:space="preserve"> </v>
      </c>
      <c r="AH15" t="str">
        <f>IFERROR(VLOOKUP(AC15,блюда!$A:$U,9,FALSE)," ")</f>
        <v xml:space="preserve"> </v>
      </c>
      <c r="AI15" t="str">
        <f>IFERROR(VLOOKUP(AC15,блюда!$A:$U,11,FALSE)," ")</f>
        <v xml:space="preserve"> </v>
      </c>
      <c r="AJ15" t="str">
        <f>IFERROR(VLOOKUP(AC15,блюда!$A:$U,12,FALSE)," ")</f>
        <v xml:space="preserve"> </v>
      </c>
      <c r="AK15" t="str">
        <f>IFERROR(VLOOKUP(AC15,блюда!$A:$U,14,FALSE)," ")</f>
        <v xml:space="preserve"> </v>
      </c>
      <c r="AL15" t="str">
        <f>IFERROR(VLOOKUP(AC15,блюда!$A:$U,15,FALSE)," ")</f>
        <v xml:space="preserve"> </v>
      </c>
      <c r="AM15" t="str">
        <f>IFERROR(VLOOKUP(AC15,блюда!$A:$U,17,FALSE)," ")</f>
        <v xml:space="preserve"> </v>
      </c>
      <c r="AN15" t="str">
        <f>IFERROR(VLOOKUP(AC15,блюда!$A:$U,18,FALSE)," ")</f>
        <v xml:space="preserve"> </v>
      </c>
      <c r="AO15" t="str">
        <f>IFERROR(VLOOKUP(AC15,блюда!$A:$U,20,FALSE)," ")</f>
        <v xml:space="preserve"> </v>
      </c>
      <c r="AP15">
        <f>меню!F15</f>
        <v>0</v>
      </c>
      <c r="AQ15" t="str">
        <f>IFERROR(VLOOKUP(AP15,блюда!$A:$U,3,FALSE)," ")</f>
        <v xml:space="preserve"> </v>
      </c>
      <c r="AR15" t="str">
        <f>IFERROR(VLOOKUP(AP15,блюда!$A:$U,5,FALSE)," ")</f>
        <v xml:space="preserve"> </v>
      </c>
      <c r="AS15" t="str">
        <f>IFERROR(VLOOKUP(AP15,блюда!$A:$U,6,FALSE)," ")</f>
        <v xml:space="preserve"> </v>
      </c>
      <c r="AT15" t="str">
        <f>IFERROR(VLOOKUP(AP15,блюда!$A:$U,8,FALSE)," ")</f>
        <v xml:space="preserve"> </v>
      </c>
      <c r="AU15" t="str">
        <f>IFERROR(VLOOKUP(AP15,блюда!$A:$U,9,FALSE)," ")</f>
        <v xml:space="preserve"> </v>
      </c>
      <c r="AV15" t="str">
        <f>IFERROR(VLOOKUP(AP15,блюда!$A:$U,11,FALSE)," ")</f>
        <v xml:space="preserve"> </v>
      </c>
      <c r="AW15" t="str">
        <f>IFERROR(VLOOKUP(AP15,блюда!$A:$U,12,FALSE)," ")</f>
        <v xml:space="preserve"> </v>
      </c>
      <c r="AX15" t="str">
        <f>IFERROR(VLOOKUP(AP15,блюда!$A:$U,14,FALSE)," ")</f>
        <v xml:space="preserve"> </v>
      </c>
      <c r="AY15" t="str">
        <f>IFERROR(VLOOKUP(AP15,блюда!$A:$U,15,FALSE)," ")</f>
        <v xml:space="preserve"> </v>
      </c>
      <c r="AZ15" t="str">
        <f>IFERROR(VLOOKUP(AP15,блюда!$A:$U,17,FALSE)," ")</f>
        <v xml:space="preserve"> </v>
      </c>
      <c r="BA15" t="str">
        <f>IFERROR(VLOOKUP(AP15,блюда!$A:$U,18,FALSE)," ")</f>
        <v xml:space="preserve"> </v>
      </c>
      <c r="BB15" t="str">
        <f>IFERROR(VLOOKUP(AP15,блюда!$A:$U,20,FALSE)," ")</f>
        <v xml:space="preserve"> </v>
      </c>
    </row>
    <row r="16" spans="1:54">
      <c r="A16">
        <f>меню!A16</f>
        <v>0</v>
      </c>
      <c r="B16">
        <f>меню!B16</f>
        <v>0</v>
      </c>
      <c r="C16">
        <f>меню!C16</f>
        <v>0</v>
      </c>
      <c r="D16" t="str">
        <f>IFERROR(VLOOKUP(C16,блюда!$A:$U,3,FALSE)," ")</f>
        <v xml:space="preserve"> </v>
      </c>
      <c r="E16" t="str">
        <f>IFERROR(VLOOKUP(C16,блюда!$A:$U,5,FALSE)," ")</f>
        <v xml:space="preserve"> </v>
      </c>
      <c r="F16" t="str">
        <f>IFERROR(VLOOKUP(C16,блюда!$A:$U,6,FALSE)," ")</f>
        <v xml:space="preserve"> </v>
      </c>
      <c r="G16" t="str">
        <f>IFERROR(VLOOKUP(C16,блюда!$A:$U,8,FALSE)," ")</f>
        <v xml:space="preserve"> </v>
      </c>
      <c r="H16" t="str">
        <f>IFERROR(VLOOKUP(C16,блюда!$A:$U,9,FALSE)," ")</f>
        <v xml:space="preserve"> </v>
      </c>
      <c r="I16" t="str">
        <f>IFERROR(VLOOKUP(C16,блюда!$A:$U,11,FALSE)," ")</f>
        <v xml:space="preserve"> </v>
      </c>
      <c r="J16" t="str">
        <f>IFERROR(VLOOKUP(C16,блюда!$A:$U,12,FALSE)," ")</f>
        <v xml:space="preserve"> </v>
      </c>
      <c r="K16" t="str">
        <f>IFERROR(VLOOKUP(C16,блюда!$A:$U,14,FALSE)," ")</f>
        <v xml:space="preserve"> </v>
      </c>
      <c r="L16" t="str">
        <f>IFERROR(VLOOKUP(C16,блюда!$A:$U,15,FALSE)," ")</f>
        <v xml:space="preserve"> </v>
      </c>
      <c r="M16" t="str">
        <f>IFERROR(VLOOKUP(C16,блюда!$A:$U,17,FALSE)," ")</f>
        <v xml:space="preserve"> </v>
      </c>
      <c r="N16" t="str">
        <f>IFERROR(VLOOKUP(C16,блюда!$A:$U,18,FALSE)," ")</f>
        <v xml:space="preserve"> </v>
      </c>
      <c r="O16" t="str">
        <f>IFERROR(VLOOKUP(C16,блюда!$A:$U,20,FALSE)," ")</f>
        <v xml:space="preserve"> </v>
      </c>
      <c r="P16">
        <f>меню!D16</f>
        <v>0</v>
      </c>
      <c r="Q16" t="str">
        <f>IFERROR(VLOOKUP(P16,блюда!$A:$U,3,FALSE)," ")</f>
        <v xml:space="preserve"> </v>
      </c>
      <c r="R16" t="str">
        <f>IFERROR(VLOOKUP(P16,блюда!$A:$U,5,FALSE)," ")</f>
        <v xml:space="preserve"> </v>
      </c>
      <c r="S16" t="str">
        <f>IFERROR(VLOOKUP(P16,блюда!$A:$U,6,FALSE)," ")</f>
        <v xml:space="preserve"> </v>
      </c>
      <c r="T16" t="str">
        <f>IFERROR(VLOOKUP(P16,блюда!$A:$U,8,FALSE)," ")</f>
        <v xml:space="preserve"> </v>
      </c>
      <c r="U16" t="str">
        <f>IFERROR(VLOOKUP(P16,блюда!$A:$U,9,FALSE)," ")</f>
        <v xml:space="preserve"> </v>
      </c>
      <c r="V16" t="str">
        <f>IFERROR(VLOOKUP(P16,блюда!$A:$U,11,FALSE)," ")</f>
        <v xml:space="preserve"> </v>
      </c>
      <c r="W16" t="str">
        <f>IFERROR(VLOOKUP(P16,блюда!$A:$U,12,FALSE)," ")</f>
        <v xml:space="preserve"> </v>
      </c>
      <c r="X16" t="str">
        <f>IFERROR(VLOOKUP(P16,блюда!$A:$U,14,FALSE)," ")</f>
        <v xml:space="preserve"> </v>
      </c>
      <c r="Y16" t="str">
        <f>IFERROR(VLOOKUP(P16,блюда!$A:$U,15,FALSE)," ")</f>
        <v xml:space="preserve"> </v>
      </c>
      <c r="Z16" t="str">
        <f>IFERROR(VLOOKUP(P16,блюда!$A:$U,17,FALSE)," ")</f>
        <v xml:space="preserve"> </v>
      </c>
      <c r="AA16" t="str">
        <f>IFERROR(VLOOKUP(P16,блюда!$A:$U,18,FALSE)," ")</f>
        <v xml:space="preserve"> </v>
      </c>
      <c r="AB16" t="str">
        <f>IFERROR(VLOOKUP(P16,блюда!$A:$U,20,FALSE)," ")</f>
        <v xml:space="preserve"> </v>
      </c>
      <c r="AC16">
        <f>меню!E16</f>
        <v>0</v>
      </c>
      <c r="AD16" t="str">
        <f>IFERROR(VLOOKUP(AC16,блюда!$A:$U,3,FALSE)," ")</f>
        <v xml:space="preserve"> </v>
      </c>
      <c r="AE16" t="str">
        <f>IFERROR(VLOOKUP(AC16,блюда!$A:$U,5,FALSE)," ")</f>
        <v xml:space="preserve"> </v>
      </c>
      <c r="AF16" t="str">
        <f>IFERROR(VLOOKUP(AC16,блюда!$A:$U,6,FALSE)," ")</f>
        <v xml:space="preserve"> </v>
      </c>
      <c r="AG16" t="str">
        <f>IFERROR(VLOOKUP(AC16,блюда!$A:$U,8,FALSE)," ")</f>
        <v xml:space="preserve"> </v>
      </c>
      <c r="AH16" t="str">
        <f>IFERROR(VLOOKUP(AC16,блюда!$A:$U,9,FALSE)," ")</f>
        <v xml:space="preserve"> </v>
      </c>
      <c r="AI16" t="str">
        <f>IFERROR(VLOOKUP(AC16,блюда!$A:$U,11,FALSE)," ")</f>
        <v xml:space="preserve"> </v>
      </c>
      <c r="AJ16" t="str">
        <f>IFERROR(VLOOKUP(AC16,блюда!$A:$U,12,FALSE)," ")</f>
        <v xml:space="preserve"> </v>
      </c>
      <c r="AK16" t="str">
        <f>IFERROR(VLOOKUP(AC16,блюда!$A:$U,14,FALSE)," ")</f>
        <v xml:space="preserve"> </v>
      </c>
      <c r="AL16" t="str">
        <f>IFERROR(VLOOKUP(AC16,блюда!$A:$U,15,FALSE)," ")</f>
        <v xml:space="preserve"> </v>
      </c>
      <c r="AM16" t="str">
        <f>IFERROR(VLOOKUP(AC16,блюда!$A:$U,17,FALSE)," ")</f>
        <v xml:space="preserve"> </v>
      </c>
      <c r="AN16" t="str">
        <f>IFERROR(VLOOKUP(AC16,блюда!$A:$U,18,FALSE)," ")</f>
        <v xml:space="preserve"> </v>
      </c>
      <c r="AO16" t="str">
        <f>IFERROR(VLOOKUP(AC16,блюда!$A:$U,20,FALSE)," ")</f>
        <v xml:space="preserve"> </v>
      </c>
      <c r="AP16">
        <f>меню!F16</f>
        <v>0</v>
      </c>
      <c r="AQ16" t="str">
        <f>IFERROR(VLOOKUP(AP16,блюда!$A:$U,3,FALSE)," ")</f>
        <v xml:space="preserve"> </v>
      </c>
      <c r="AR16" t="str">
        <f>IFERROR(VLOOKUP(AP16,блюда!$A:$U,5,FALSE)," ")</f>
        <v xml:space="preserve"> </v>
      </c>
      <c r="AS16" t="str">
        <f>IFERROR(VLOOKUP(AP16,блюда!$A:$U,6,FALSE)," ")</f>
        <v xml:space="preserve"> </v>
      </c>
      <c r="AT16" t="str">
        <f>IFERROR(VLOOKUP(AP16,блюда!$A:$U,8,FALSE)," ")</f>
        <v xml:space="preserve"> </v>
      </c>
      <c r="AU16" t="str">
        <f>IFERROR(VLOOKUP(AP16,блюда!$A:$U,9,FALSE)," ")</f>
        <v xml:space="preserve"> </v>
      </c>
      <c r="AV16" t="str">
        <f>IFERROR(VLOOKUP(AP16,блюда!$A:$U,11,FALSE)," ")</f>
        <v xml:space="preserve"> </v>
      </c>
      <c r="AW16" t="str">
        <f>IFERROR(VLOOKUP(AP16,блюда!$A:$U,12,FALSE)," ")</f>
        <v xml:space="preserve"> </v>
      </c>
      <c r="AX16" t="str">
        <f>IFERROR(VLOOKUP(AP16,блюда!$A:$U,14,FALSE)," ")</f>
        <v xml:space="preserve"> </v>
      </c>
      <c r="AY16" t="str">
        <f>IFERROR(VLOOKUP(AP16,блюда!$A:$U,15,FALSE)," ")</f>
        <v xml:space="preserve"> </v>
      </c>
      <c r="AZ16" t="str">
        <f>IFERROR(VLOOKUP(AP16,блюда!$A:$U,17,FALSE)," ")</f>
        <v xml:space="preserve"> </v>
      </c>
      <c r="BA16" t="str">
        <f>IFERROR(VLOOKUP(AP16,блюда!$A:$U,18,FALSE)," ")</f>
        <v xml:space="preserve"> </v>
      </c>
      <c r="BB16" t="str">
        <f>IFERROR(VLOOKUP(AP16,блюда!$A:$U,20,FALSE)," ")</f>
        <v xml:space="preserve"> </v>
      </c>
    </row>
    <row r="17" spans="1:54">
      <c r="A17">
        <f>меню!A17</f>
        <v>0</v>
      </c>
      <c r="B17">
        <f>меню!B17</f>
        <v>0</v>
      </c>
      <c r="C17">
        <f>меню!C17</f>
        <v>0</v>
      </c>
      <c r="D17" t="str">
        <f>IFERROR(VLOOKUP(C17,блюда!$A:$U,3,FALSE)," ")</f>
        <v xml:space="preserve"> </v>
      </c>
      <c r="E17" t="str">
        <f>IFERROR(VLOOKUP(C17,блюда!$A:$U,5,FALSE)," ")</f>
        <v xml:space="preserve"> </v>
      </c>
      <c r="F17" t="str">
        <f>IFERROR(VLOOKUP(C17,блюда!$A:$U,6,FALSE)," ")</f>
        <v xml:space="preserve"> </v>
      </c>
      <c r="G17" t="str">
        <f>IFERROR(VLOOKUP(C17,блюда!$A:$U,8,FALSE)," ")</f>
        <v xml:space="preserve"> </v>
      </c>
      <c r="H17" t="str">
        <f>IFERROR(VLOOKUP(C17,блюда!$A:$U,9,FALSE)," ")</f>
        <v xml:space="preserve"> </v>
      </c>
      <c r="I17" t="str">
        <f>IFERROR(VLOOKUP(C17,блюда!$A:$U,11,FALSE)," ")</f>
        <v xml:space="preserve"> </v>
      </c>
      <c r="J17" t="str">
        <f>IFERROR(VLOOKUP(C17,блюда!$A:$U,12,FALSE)," ")</f>
        <v xml:space="preserve"> </v>
      </c>
      <c r="K17" t="str">
        <f>IFERROR(VLOOKUP(C17,блюда!$A:$U,14,FALSE)," ")</f>
        <v xml:space="preserve"> </v>
      </c>
      <c r="L17" t="str">
        <f>IFERROR(VLOOKUP(C17,блюда!$A:$U,15,FALSE)," ")</f>
        <v xml:space="preserve"> </v>
      </c>
      <c r="M17" t="str">
        <f>IFERROR(VLOOKUP(C17,блюда!$A:$U,17,FALSE)," ")</f>
        <v xml:space="preserve"> </v>
      </c>
      <c r="N17" t="str">
        <f>IFERROR(VLOOKUP(C17,блюда!$A:$U,18,FALSE)," ")</f>
        <v xml:space="preserve"> </v>
      </c>
      <c r="O17" t="str">
        <f>IFERROR(VLOOKUP(C17,блюда!$A:$U,20,FALSE)," ")</f>
        <v xml:space="preserve"> </v>
      </c>
      <c r="P17">
        <f>меню!D17</f>
        <v>0</v>
      </c>
      <c r="Q17" t="str">
        <f>IFERROR(VLOOKUP(P17,блюда!$A:$U,3,FALSE)," ")</f>
        <v xml:space="preserve"> </v>
      </c>
      <c r="R17" t="str">
        <f>IFERROR(VLOOKUP(P17,блюда!$A:$U,5,FALSE)," ")</f>
        <v xml:space="preserve"> </v>
      </c>
      <c r="S17" t="str">
        <f>IFERROR(VLOOKUP(P17,блюда!$A:$U,6,FALSE)," ")</f>
        <v xml:space="preserve"> </v>
      </c>
      <c r="T17" t="str">
        <f>IFERROR(VLOOKUP(P17,блюда!$A:$U,8,FALSE)," ")</f>
        <v xml:space="preserve"> </v>
      </c>
      <c r="U17" t="str">
        <f>IFERROR(VLOOKUP(P17,блюда!$A:$U,9,FALSE)," ")</f>
        <v xml:space="preserve"> </v>
      </c>
      <c r="V17" t="str">
        <f>IFERROR(VLOOKUP(P17,блюда!$A:$U,11,FALSE)," ")</f>
        <v xml:space="preserve"> </v>
      </c>
      <c r="W17" t="str">
        <f>IFERROR(VLOOKUP(P17,блюда!$A:$U,12,FALSE)," ")</f>
        <v xml:space="preserve"> </v>
      </c>
      <c r="X17" t="str">
        <f>IFERROR(VLOOKUP(P17,блюда!$A:$U,14,FALSE)," ")</f>
        <v xml:space="preserve"> </v>
      </c>
      <c r="Y17" t="str">
        <f>IFERROR(VLOOKUP(P17,блюда!$A:$U,15,FALSE)," ")</f>
        <v xml:space="preserve"> </v>
      </c>
      <c r="Z17" t="str">
        <f>IFERROR(VLOOKUP(P17,блюда!$A:$U,17,FALSE)," ")</f>
        <v xml:space="preserve"> </v>
      </c>
      <c r="AA17" t="str">
        <f>IFERROR(VLOOKUP(P17,блюда!$A:$U,18,FALSE)," ")</f>
        <v xml:space="preserve"> </v>
      </c>
      <c r="AB17" t="str">
        <f>IFERROR(VLOOKUP(P17,блюда!$A:$U,20,FALSE)," ")</f>
        <v xml:space="preserve"> </v>
      </c>
      <c r="AC17">
        <f>меню!E17</f>
        <v>0</v>
      </c>
      <c r="AD17" t="str">
        <f>IFERROR(VLOOKUP(AC17,блюда!$A:$U,3,FALSE)," ")</f>
        <v xml:space="preserve"> </v>
      </c>
      <c r="AE17" t="str">
        <f>IFERROR(VLOOKUP(AC17,блюда!$A:$U,5,FALSE)," ")</f>
        <v xml:space="preserve"> </v>
      </c>
      <c r="AF17" t="str">
        <f>IFERROR(VLOOKUP(AC17,блюда!$A:$U,6,FALSE)," ")</f>
        <v xml:space="preserve"> </v>
      </c>
      <c r="AG17" t="str">
        <f>IFERROR(VLOOKUP(AC17,блюда!$A:$U,8,FALSE)," ")</f>
        <v xml:space="preserve"> </v>
      </c>
      <c r="AH17" t="str">
        <f>IFERROR(VLOOKUP(AC17,блюда!$A:$U,9,FALSE)," ")</f>
        <v xml:space="preserve"> </v>
      </c>
      <c r="AI17" t="str">
        <f>IFERROR(VLOOKUP(AC17,блюда!$A:$U,11,FALSE)," ")</f>
        <v xml:space="preserve"> </v>
      </c>
      <c r="AJ17" t="str">
        <f>IFERROR(VLOOKUP(AC17,блюда!$A:$U,12,FALSE)," ")</f>
        <v xml:space="preserve"> </v>
      </c>
      <c r="AK17" t="str">
        <f>IFERROR(VLOOKUP(AC17,блюда!$A:$U,14,FALSE)," ")</f>
        <v xml:space="preserve"> </v>
      </c>
      <c r="AL17" t="str">
        <f>IFERROR(VLOOKUP(AC17,блюда!$A:$U,15,FALSE)," ")</f>
        <v xml:space="preserve"> </v>
      </c>
      <c r="AM17" t="str">
        <f>IFERROR(VLOOKUP(AC17,блюда!$A:$U,17,FALSE)," ")</f>
        <v xml:space="preserve"> </v>
      </c>
      <c r="AN17" t="str">
        <f>IFERROR(VLOOKUP(AC17,блюда!$A:$U,18,FALSE)," ")</f>
        <v xml:space="preserve"> </v>
      </c>
      <c r="AO17" t="str">
        <f>IFERROR(VLOOKUP(AC17,блюда!$A:$U,20,FALSE)," ")</f>
        <v xml:space="preserve"> </v>
      </c>
      <c r="AP17">
        <f>меню!F17</f>
        <v>0</v>
      </c>
      <c r="AQ17" t="str">
        <f>IFERROR(VLOOKUP(AP17,блюда!$A:$U,3,FALSE)," ")</f>
        <v xml:space="preserve"> </v>
      </c>
      <c r="AR17" t="str">
        <f>IFERROR(VLOOKUP(AP17,блюда!$A:$U,5,FALSE)," ")</f>
        <v xml:space="preserve"> </v>
      </c>
      <c r="AS17" t="str">
        <f>IFERROR(VLOOKUP(AP17,блюда!$A:$U,6,FALSE)," ")</f>
        <v xml:space="preserve"> </v>
      </c>
      <c r="AT17" t="str">
        <f>IFERROR(VLOOKUP(AP17,блюда!$A:$U,8,FALSE)," ")</f>
        <v xml:space="preserve"> </v>
      </c>
      <c r="AU17" t="str">
        <f>IFERROR(VLOOKUP(AP17,блюда!$A:$U,9,FALSE)," ")</f>
        <v xml:space="preserve"> </v>
      </c>
      <c r="AV17" t="str">
        <f>IFERROR(VLOOKUP(AP17,блюда!$A:$U,11,FALSE)," ")</f>
        <v xml:space="preserve"> </v>
      </c>
      <c r="AW17" t="str">
        <f>IFERROR(VLOOKUP(AP17,блюда!$A:$U,12,FALSE)," ")</f>
        <v xml:space="preserve"> </v>
      </c>
      <c r="AX17" t="str">
        <f>IFERROR(VLOOKUP(AP17,блюда!$A:$U,14,FALSE)," ")</f>
        <v xml:space="preserve"> </v>
      </c>
      <c r="AY17" t="str">
        <f>IFERROR(VLOOKUP(AP17,блюда!$A:$U,15,FALSE)," ")</f>
        <v xml:space="preserve"> </v>
      </c>
      <c r="AZ17" t="str">
        <f>IFERROR(VLOOKUP(AP17,блюда!$A:$U,17,FALSE)," ")</f>
        <v xml:space="preserve"> </v>
      </c>
      <c r="BA17" t="str">
        <f>IFERROR(VLOOKUP(AP17,блюда!$A:$U,18,FALSE)," ")</f>
        <v xml:space="preserve"> </v>
      </c>
      <c r="BB17" t="str">
        <f>IFERROR(VLOOKUP(AP17,блюда!$A:$U,20,FALSE)," ")</f>
        <v xml:space="preserve"> </v>
      </c>
    </row>
    <row r="18" spans="1:54">
      <c r="A18">
        <f>меню!A18</f>
        <v>0</v>
      </c>
      <c r="B18">
        <f>меню!B18</f>
        <v>0</v>
      </c>
      <c r="C18">
        <f>меню!C18</f>
        <v>0</v>
      </c>
      <c r="D18" t="str">
        <f>IFERROR(VLOOKUP(C18,блюда!$A:$U,3,FALSE)," ")</f>
        <v xml:space="preserve"> </v>
      </c>
      <c r="E18" t="str">
        <f>IFERROR(VLOOKUP(C18,блюда!$A:$U,5,FALSE)," ")</f>
        <v xml:space="preserve"> </v>
      </c>
      <c r="F18" t="str">
        <f>IFERROR(VLOOKUP(C18,блюда!$A:$U,6,FALSE)," ")</f>
        <v xml:space="preserve"> </v>
      </c>
      <c r="G18" t="str">
        <f>IFERROR(VLOOKUP(C18,блюда!$A:$U,8,FALSE)," ")</f>
        <v xml:space="preserve"> </v>
      </c>
      <c r="H18" t="str">
        <f>IFERROR(VLOOKUP(C18,блюда!$A:$U,9,FALSE)," ")</f>
        <v xml:space="preserve"> </v>
      </c>
      <c r="I18" t="str">
        <f>IFERROR(VLOOKUP(C18,блюда!$A:$U,11,FALSE)," ")</f>
        <v xml:space="preserve"> </v>
      </c>
      <c r="J18" t="str">
        <f>IFERROR(VLOOKUP(C18,блюда!$A:$U,12,FALSE)," ")</f>
        <v xml:space="preserve"> </v>
      </c>
      <c r="K18" t="str">
        <f>IFERROR(VLOOKUP(C18,блюда!$A:$U,14,FALSE)," ")</f>
        <v xml:space="preserve"> </v>
      </c>
      <c r="L18" t="str">
        <f>IFERROR(VLOOKUP(C18,блюда!$A:$U,15,FALSE)," ")</f>
        <v xml:space="preserve"> </v>
      </c>
      <c r="M18" t="str">
        <f>IFERROR(VLOOKUP(C18,блюда!$A:$U,17,FALSE)," ")</f>
        <v xml:space="preserve"> </v>
      </c>
      <c r="N18" t="str">
        <f>IFERROR(VLOOKUP(C18,блюда!$A:$U,18,FALSE)," ")</f>
        <v xml:space="preserve"> </v>
      </c>
      <c r="O18" t="str">
        <f>IFERROR(VLOOKUP(C18,блюда!$A:$U,20,FALSE)," ")</f>
        <v xml:space="preserve"> </v>
      </c>
      <c r="P18">
        <f>меню!D18</f>
        <v>0</v>
      </c>
      <c r="Q18" t="str">
        <f>IFERROR(VLOOKUP(P18,блюда!$A:$U,3,FALSE)," ")</f>
        <v xml:space="preserve"> </v>
      </c>
      <c r="R18" t="str">
        <f>IFERROR(VLOOKUP(P18,блюда!$A:$U,5,FALSE)," ")</f>
        <v xml:space="preserve"> </v>
      </c>
      <c r="S18" t="str">
        <f>IFERROR(VLOOKUP(P18,блюда!$A:$U,6,FALSE)," ")</f>
        <v xml:space="preserve"> </v>
      </c>
      <c r="T18" t="str">
        <f>IFERROR(VLOOKUP(P18,блюда!$A:$U,8,FALSE)," ")</f>
        <v xml:space="preserve"> </v>
      </c>
      <c r="U18" t="str">
        <f>IFERROR(VLOOKUP(P18,блюда!$A:$U,9,FALSE)," ")</f>
        <v xml:space="preserve"> </v>
      </c>
      <c r="V18" t="str">
        <f>IFERROR(VLOOKUP(P18,блюда!$A:$U,11,FALSE)," ")</f>
        <v xml:space="preserve"> </v>
      </c>
      <c r="W18" t="str">
        <f>IFERROR(VLOOKUP(P18,блюда!$A:$U,12,FALSE)," ")</f>
        <v xml:space="preserve"> </v>
      </c>
      <c r="X18" t="str">
        <f>IFERROR(VLOOKUP(P18,блюда!$A:$U,14,FALSE)," ")</f>
        <v xml:space="preserve"> </v>
      </c>
      <c r="Y18" t="str">
        <f>IFERROR(VLOOKUP(P18,блюда!$A:$U,15,FALSE)," ")</f>
        <v xml:space="preserve"> </v>
      </c>
      <c r="Z18" t="str">
        <f>IFERROR(VLOOKUP(P18,блюда!$A:$U,17,FALSE)," ")</f>
        <v xml:space="preserve"> </v>
      </c>
      <c r="AA18" t="str">
        <f>IFERROR(VLOOKUP(P18,блюда!$A:$U,18,FALSE)," ")</f>
        <v xml:space="preserve"> </v>
      </c>
      <c r="AB18" t="str">
        <f>IFERROR(VLOOKUP(P18,блюда!$A:$U,20,FALSE)," ")</f>
        <v xml:space="preserve"> </v>
      </c>
      <c r="AC18">
        <f>меню!E18</f>
        <v>0</v>
      </c>
      <c r="AD18" t="str">
        <f>IFERROR(VLOOKUP(AC18,блюда!$A:$U,3,FALSE)," ")</f>
        <v xml:space="preserve"> </v>
      </c>
      <c r="AE18" t="str">
        <f>IFERROR(VLOOKUP(AC18,блюда!$A:$U,5,FALSE)," ")</f>
        <v xml:space="preserve"> </v>
      </c>
      <c r="AF18" t="str">
        <f>IFERROR(VLOOKUP(AC18,блюда!$A:$U,6,FALSE)," ")</f>
        <v xml:space="preserve"> </v>
      </c>
      <c r="AG18" t="str">
        <f>IFERROR(VLOOKUP(AC18,блюда!$A:$U,8,FALSE)," ")</f>
        <v xml:space="preserve"> </v>
      </c>
      <c r="AH18" t="str">
        <f>IFERROR(VLOOKUP(AC18,блюда!$A:$U,9,FALSE)," ")</f>
        <v xml:space="preserve"> </v>
      </c>
      <c r="AI18" t="str">
        <f>IFERROR(VLOOKUP(AC18,блюда!$A:$U,11,FALSE)," ")</f>
        <v xml:space="preserve"> </v>
      </c>
      <c r="AJ18" t="str">
        <f>IFERROR(VLOOKUP(AC18,блюда!$A:$U,12,FALSE)," ")</f>
        <v xml:space="preserve"> </v>
      </c>
      <c r="AK18" t="str">
        <f>IFERROR(VLOOKUP(AC18,блюда!$A:$U,14,FALSE)," ")</f>
        <v xml:space="preserve"> </v>
      </c>
      <c r="AL18" t="str">
        <f>IFERROR(VLOOKUP(AC18,блюда!$A:$U,15,FALSE)," ")</f>
        <v xml:space="preserve"> </v>
      </c>
      <c r="AM18" t="str">
        <f>IFERROR(VLOOKUP(AC18,блюда!$A:$U,17,FALSE)," ")</f>
        <v xml:space="preserve"> </v>
      </c>
      <c r="AN18" t="str">
        <f>IFERROR(VLOOKUP(AC18,блюда!$A:$U,18,FALSE)," ")</f>
        <v xml:space="preserve"> </v>
      </c>
      <c r="AO18" t="str">
        <f>IFERROR(VLOOKUP(AC18,блюда!$A:$U,20,FALSE)," ")</f>
        <v xml:space="preserve"> </v>
      </c>
      <c r="AP18">
        <f>меню!F18</f>
        <v>0</v>
      </c>
      <c r="AQ18" t="str">
        <f>IFERROR(VLOOKUP(AP18,блюда!$A:$U,3,FALSE)," ")</f>
        <v xml:space="preserve"> </v>
      </c>
      <c r="AR18" t="str">
        <f>IFERROR(VLOOKUP(AP18,блюда!$A:$U,5,FALSE)," ")</f>
        <v xml:space="preserve"> </v>
      </c>
      <c r="AS18" t="str">
        <f>IFERROR(VLOOKUP(AP18,блюда!$A:$U,6,FALSE)," ")</f>
        <v xml:space="preserve"> </v>
      </c>
      <c r="AT18" t="str">
        <f>IFERROR(VLOOKUP(AP18,блюда!$A:$U,8,FALSE)," ")</f>
        <v xml:space="preserve"> </v>
      </c>
      <c r="AU18" t="str">
        <f>IFERROR(VLOOKUP(AP18,блюда!$A:$U,9,FALSE)," ")</f>
        <v xml:space="preserve"> </v>
      </c>
      <c r="AV18" t="str">
        <f>IFERROR(VLOOKUP(AP18,блюда!$A:$U,11,FALSE)," ")</f>
        <v xml:space="preserve"> </v>
      </c>
      <c r="AW18" t="str">
        <f>IFERROR(VLOOKUP(AP18,блюда!$A:$U,12,FALSE)," ")</f>
        <v xml:space="preserve"> </v>
      </c>
      <c r="AX18" t="str">
        <f>IFERROR(VLOOKUP(AP18,блюда!$A:$U,14,FALSE)," ")</f>
        <v xml:space="preserve"> </v>
      </c>
      <c r="AY18" t="str">
        <f>IFERROR(VLOOKUP(AP18,блюда!$A:$U,15,FALSE)," ")</f>
        <v xml:space="preserve"> </v>
      </c>
      <c r="AZ18" t="str">
        <f>IFERROR(VLOOKUP(AP18,блюда!$A:$U,17,FALSE)," ")</f>
        <v xml:space="preserve"> </v>
      </c>
      <c r="BA18" t="str">
        <f>IFERROR(VLOOKUP(AP18,блюда!$A:$U,18,FALSE)," ")</f>
        <v xml:space="preserve"> </v>
      </c>
      <c r="BB18" t="str">
        <f>IFERROR(VLOOKUP(AP18,блюда!$A:$U,20,FALSE)," ")</f>
        <v xml:space="preserve"> </v>
      </c>
    </row>
    <row r="19" spans="1:54">
      <c r="A19">
        <f>меню!A19</f>
        <v>0</v>
      </c>
      <c r="B19">
        <f>меню!B19</f>
        <v>0</v>
      </c>
      <c r="C19">
        <f>меню!C19</f>
        <v>0</v>
      </c>
      <c r="D19" t="str">
        <f>IFERROR(VLOOKUP(C19,блюда!$A:$U,3,FALSE)," ")</f>
        <v xml:space="preserve"> </v>
      </c>
      <c r="E19" t="str">
        <f>IFERROR(VLOOKUP(C19,блюда!$A:$U,5,FALSE)," ")</f>
        <v xml:space="preserve"> </v>
      </c>
      <c r="F19" t="str">
        <f>IFERROR(VLOOKUP(C19,блюда!$A:$U,6,FALSE)," ")</f>
        <v xml:space="preserve"> </v>
      </c>
      <c r="G19" t="str">
        <f>IFERROR(VLOOKUP(C19,блюда!$A:$U,8,FALSE)," ")</f>
        <v xml:space="preserve"> </v>
      </c>
      <c r="H19" t="str">
        <f>IFERROR(VLOOKUP(C19,блюда!$A:$U,9,FALSE)," ")</f>
        <v xml:space="preserve"> </v>
      </c>
      <c r="I19" t="str">
        <f>IFERROR(VLOOKUP(C19,блюда!$A:$U,11,FALSE)," ")</f>
        <v xml:space="preserve"> </v>
      </c>
      <c r="J19" t="str">
        <f>IFERROR(VLOOKUP(C19,блюда!$A:$U,12,FALSE)," ")</f>
        <v xml:space="preserve"> </v>
      </c>
      <c r="K19" t="str">
        <f>IFERROR(VLOOKUP(C19,блюда!$A:$U,14,FALSE)," ")</f>
        <v xml:space="preserve"> </v>
      </c>
      <c r="L19" t="str">
        <f>IFERROR(VLOOKUP(C19,блюда!$A:$U,15,FALSE)," ")</f>
        <v xml:space="preserve"> </v>
      </c>
      <c r="M19" t="str">
        <f>IFERROR(VLOOKUP(C19,блюда!$A:$U,17,FALSE)," ")</f>
        <v xml:space="preserve"> </v>
      </c>
      <c r="N19" t="str">
        <f>IFERROR(VLOOKUP(C19,блюда!$A:$U,18,FALSE)," ")</f>
        <v xml:space="preserve"> </v>
      </c>
      <c r="O19" t="str">
        <f>IFERROR(VLOOKUP(C19,блюда!$A:$U,20,FALSE)," ")</f>
        <v xml:space="preserve"> </v>
      </c>
      <c r="P19">
        <f>меню!D19</f>
        <v>0</v>
      </c>
      <c r="Q19" t="str">
        <f>IFERROR(VLOOKUP(P19,блюда!$A:$U,3,FALSE)," ")</f>
        <v xml:space="preserve"> </v>
      </c>
      <c r="R19" t="str">
        <f>IFERROR(VLOOKUP(P19,блюда!$A:$U,5,FALSE)," ")</f>
        <v xml:space="preserve"> </v>
      </c>
      <c r="S19" t="str">
        <f>IFERROR(VLOOKUP(P19,блюда!$A:$U,6,FALSE)," ")</f>
        <v xml:space="preserve"> </v>
      </c>
      <c r="T19" t="str">
        <f>IFERROR(VLOOKUP(P19,блюда!$A:$U,8,FALSE)," ")</f>
        <v xml:space="preserve"> </v>
      </c>
      <c r="U19" t="str">
        <f>IFERROR(VLOOKUP(P19,блюда!$A:$U,9,FALSE)," ")</f>
        <v xml:space="preserve"> </v>
      </c>
      <c r="V19" t="str">
        <f>IFERROR(VLOOKUP(P19,блюда!$A:$U,11,FALSE)," ")</f>
        <v xml:space="preserve"> </v>
      </c>
      <c r="W19" t="str">
        <f>IFERROR(VLOOKUP(P19,блюда!$A:$U,12,FALSE)," ")</f>
        <v xml:space="preserve"> </v>
      </c>
      <c r="X19" t="str">
        <f>IFERROR(VLOOKUP(P19,блюда!$A:$U,14,FALSE)," ")</f>
        <v xml:space="preserve"> </v>
      </c>
      <c r="Y19" t="str">
        <f>IFERROR(VLOOKUP(P19,блюда!$A:$U,15,FALSE)," ")</f>
        <v xml:space="preserve"> </v>
      </c>
      <c r="Z19" t="str">
        <f>IFERROR(VLOOKUP(P19,блюда!$A:$U,17,FALSE)," ")</f>
        <v xml:space="preserve"> </v>
      </c>
      <c r="AA19" t="str">
        <f>IFERROR(VLOOKUP(P19,блюда!$A:$U,18,FALSE)," ")</f>
        <v xml:space="preserve"> </v>
      </c>
      <c r="AB19" t="str">
        <f>IFERROR(VLOOKUP(P19,блюда!$A:$U,20,FALSE)," ")</f>
        <v xml:space="preserve"> </v>
      </c>
      <c r="AC19">
        <f>меню!E19</f>
        <v>0</v>
      </c>
      <c r="AD19" t="str">
        <f>IFERROR(VLOOKUP(AC19,блюда!$A:$U,3,FALSE)," ")</f>
        <v xml:space="preserve"> </v>
      </c>
      <c r="AE19" t="str">
        <f>IFERROR(VLOOKUP(AC19,блюда!$A:$U,5,FALSE)," ")</f>
        <v xml:space="preserve"> </v>
      </c>
      <c r="AF19" t="str">
        <f>IFERROR(VLOOKUP(AC19,блюда!$A:$U,6,FALSE)," ")</f>
        <v xml:space="preserve"> </v>
      </c>
      <c r="AG19" t="str">
        <f>IFERROR(VLOOKUP(AC19,блюда!$A:$U,8,FALSE)," ")</f>
        <v xml:space="preserve"> </v>
      </c>
      <c r="AH19" t="str">
        <f>IFERROR(VLOOKUP(AC19,блюда!$A:$U,9,FALSE)," ")</f>
        <v xml:space="preserve"> </v>
      </c>
      <c r="AI19" t="str">
        <f>IFERROR(VLOOKUP(AC19,блюда!$A:$U,11,FALSE)," ")</f>
        <v xml:space="preserve"> </v>
      </c>
      <c r="AJ19" t="str">
        <f>IFERROR(VLOOKUP(AC19,блюда!$A:$U,12,FALSE)," ")</f>
        <v xml:space="preserve"> </v>
      </c>
      <c r="AK19" t="str">
        <f>IFERROR(VLOOKUP(AC19,блюда!$A:$U,14,FALSE)," ")</f>
        <v xml:space="preserve"> </v>
      </c>
      <c r="AL19" t="str">
        <f>IFERROR(VLOOKUP(AC19,блюда!$A:$U,15,FALSE)," ")</f>
        <v xml:space="preserve"> </v>
      </c>
      <c r="AM19" t="str">
        <f>IFERROR(VLOOKUP(AC19,блюда!$A:$U,17,FALSE)," ")</f>
        <v xml:space="preserve"> </v>
      </c>
      <c r="AN19" t="str">
        <f>IFERROR(VLOOKUP(AC19,блюда!$A:$U,18,FALSE)," ")</f>
        <v xml:space="preserve"> </v>
      </c>
      <c r="AO19" t="str">
        <f>IFERROR(VLOOKUP(AC19,блюда!$A:$U,20,FALSE)," ")</f>
        <v xml:space="preserve"> </v>
      </c>
      <c r="AP19">
        <f>меню!F19</f>
        <v>0</v>
      </c>
      <c r="AQ19" t="str">
        <f>IFERROR(VLOOKUP(AP19,блюда!$A:$U,3,FALSE)," ")</f>
        <v xml:space="preserve"> </v>
      </c>
      <c r="AR19" t="str">
        <f>IFERROR(VLOOKUP(AP19,блюда!$A:$U,5,FALSE)," ")</f>
        <v xml:space="preserve"> </v>
      </c>
      <c r="AS19" t="str">
        <f>IFERROR(VLOOKUP(AP19,блюда!$A:$U,6,FALSE)," ")</f>
        <v xml:space="preserve"> </v>
      </c>
      <c r="AT19" t="str">
        <f>IFERROR(VLOOKUP(AP19,блюда!$A:$U,8,FALSE)," ")</f>
        <v xml:space="preserve"> </v>
      </c>
      <c r="AU19" t="str">
        <f>IFERROR(VLOOKUP(AP19,блюда!$A:$U,9,FALSE)," ")</f>
        <v xml:space="preserve"> </v>
      </c>
      <c r="AV19" t="str">
        <f>IFERROR(VLOOKUP(AP19,блюда!$A:$U,11,FALSE)," ")</f>
        <v xml:space="preserve"> </v>
      </c>
      <c r="AW19" t="str">
        <f>IFERROR(VLOOKUP(AP19,блюда!$A:$U,12,FALSE)," ")</f>
        <v xml:space="preserve"> </v>
      </c>
      <c r="AX19" t="str">
        <f>IFERROR(VLOOKUP(AP19,блюда!$A:$U,14,FALSE)," ")</f>
        <v xml:space="preserve"> </v>
      </c>
      <c r="AY19" t="str">
        <f>IFERROR(VLOOKUP(AP19,блюда!$A:$U,15,FALSE)," ")</f>
        <v xml:space="preserve"> </v>
      </c>
      <c r="AZ19" t="str">
        <f>IFERROR(VLOOKUP(AP19,блюда!$A:$U,17,FALSE)," ")</f>
        <v xml:space="preserve"> </v>
      </c>
      <c r="BA19" t="str">
        <f>IFERROR(VLOOKUP(AP19,блюда!$A:$U,18,FALSE)," ")</f>
        <v xml:space="preserve"> </v>
      </c>
      <c r="BB19" t="str">
        <f>IFERROR(VLOOKUP(AP19,блюда!$A:$U,20,FALSE)," ")</f>
        <v xml:space="preserve"> </v>
      </c>
    </row>
    <row r="20" spans="1:54">
      <c r="A20">
        <f>меню!A20</f>
        <v>0</v>
      </c>
      <c r="B20">
        <f>меню!B20</f>
        <v>0</v>
      </c>
      <c r="C20">
        <f>меню!C20</f>
        <v>0</v>
      </c>
      <c r="D20" t="str">
        <f>IFERROR(VLOOKUP(C20,блюда!$A:$U,3,FALSE)," ")</f>
        <v xml:space="preserve"> </v>
      </c>
      <c r="E20" t="str">
        <f>IFERROR(VLOOKUP(C20,блюда!$A:$U,5,FALSE)," ")</f>
        <v xml:space="preserve"> </v>
      </c>
      <c r="F20" t="str">
        <f>IFERROR(VLOOKUP(C20,блюда!$A:$U,6,FALSE)," ")</f>
        <v xml:space="preserve"> </v>
      </c>
      <c r="G20" t="str">
        <f>IFERROR(VLOOKUP(C20,блюда!$A:$U,8,FALSE)," ")</f>
        <v xml:space="preserve"> </v>
      </c>
      <c r="H20" t="str">
        <f>IFERROR(VLOOKUP(C20,блюда!$A:$U,9,FALSE)," ")</f>
        <v xml:space="preserve"> </v>
      </c>
      <c r="I20" t="str">
        <f>IFERROR(VLOOKUP(C20,блюда!$A:$U,11,FALSE)," ")</f>
        <v xml:space="preserve"> </v>
      </c>
      <c r="J20" t="str">
        <f>IFERROR(VLOOKUP(C20,блюда!$A:$U,12,FALSE)," ")</f>
        <v xml:space="preserve"> </v>
      </c>
      <c r="K20" t="str">
        <f>IFERROR(VLOOKUP(C20,блюда!$A:$U,14,FALSE)," ")</f>
        <v xml:space="preserve"> </v>
      </c>
      <c r="L20" t="str">
        <f>IFERROR(VLOOKUP(C20,блюда!$A:$U,15,FALSE)," ")</f>
        <v xml:space="preserve"> </v>
      </c>
      <c r="M20" t="str">
        <f>IFERROR(VLOOKUP(C20,блюда!$A:$U,17,FALSE)," ")</f>
        <v xml:space="preserve"> </v>
      </c>
      <c r="N20" t="str">
        <f>IFERROR(VLOOKUP(C20,блюда!$A:$U,18,FALSE)," ")</f>
        <v xml:space="preserve"> </v>
      </c>
      <c r="O20" t="str">
        <f>IFERROR(VLOOKUP(C20,блюда!$A:$U,20,FALSE)," ")</f>
        <v xml:space="preserve"> </v>
      </c>
      <c r="P20">
        <f>меню!D20</f>
        <v>0</v>
      </c>
      <c r="Q20" t="str">
        <f>IFERROR(VLOOKUP(P20,блюда!$A:$U,3,FALSE)," ")</f>
        <v xml:space="preserve"> </v>
      </c>
      <c r="R20" t="str">
        <f>IFERROR(VLOOKUP(P20,блюда!$A:$U,5,FALSE)," ")</f>
        <v xml:space="preserve"> </v>
      </c>
      <c r="S20" t="str">
        <f>IFERROR(VLOOKUP(P20,блюда!$A:$U,6,FALSE)," ")</f>
        <v xml:space="preserve"> </v>
      </c>
      <c r="T20" t="str">
        <f>IFERROR(VLOOKUP(P20,блюда!$A:$U,8,FALSE)," ")</f>
        <v xml:space="preserve"> </v>
      </c>
      <c r="U20" t="str">
        <f>IFERROR(VLOOKUP(P20,блюда!$A:$U,9,FALSE)," ")</f>
        <v xml:space="preserve"> </v>
      </c>
      <c r="V20" t="str">
        <f>IFERROR(VLOOKUP(P20,блюда!$A:$U,11,FALSE)," ")</f>
        <v xml:space="preserve"> </v>
      </c>
      <c r="W20" t="str">
        <f>IFERROR(VLOOKUP(P20,блюда!$A:$U,12,FALSE)," ")</f>
        <v xml:space="preserve"> </v>
      </c>
      <c r="X20" t="str">
        <f>IFERROR(VLOOKUP(P20,блюда!$A:$U,14,FALSE)," ")</f>
        <v xml:space="preserve"> </v>
      </c>
      <c r="Y20" t="str">
        <f>IFERROR(VLOOKUP(P20,блюда!$A:$U,15,FALSE)," ")</f>
        <v xml:space="preserve"> </v>
      </c>
      <c r="Z20" t="str">
        <f>IFERROR(VLOOKUP(P20,блюда!$A:$U,17,FALSE)," ")</f>
        <v xml:space="preserve"> </v>
      </c>
      <c r="AA20" t="str">
        <f>IFERROR(VLOOKUP(P20,блюда!$A:$U,18,FALSE)," ")</f>
        <v xml:space="preserve"> </v>
      </c>
      <c r="AB20" t="str">
        <f>IFERROR(VLOOKUP(P20,блюда!$A:$U,20,FALSE)," ")</f>
        <v xml:space="preserve"> </v>
      </c>
      <c r="AC20">
        <f>меню!E20</f>
        <v>0</v>
      </c>
      <c r="AD20" t="str">
        <f>IFERROR(VLOOKUP(AC20,блюда!$A:$U,3,FALSE)," ")</f>
        <v xml:space="preserve"> </v>
      </c>
      <c r="AE20" t="str">
        <f>IFERROR(VLOOKUP(AC20,блюда!$A:$U,5,FALSE)," ")</f>
        <v xml:space="preserve"> </v>
      </c>
      <c r="AF20" t="str">
        <f>IFERROR(VLOOKUP(AC20,блюда!$A:$U,6,FALSE)," ")</f>
        <v xml:space="preserve"> </v>
      </c>
      <c r="AG20" t="str">
        <f>IFERROR(VLOOKUP(AC20,блюда!$A:$U,8,FALSE)," ")</f>
        <v xml:space="preserve"> </v>
      </c>
      <c r="AH20" t="str">
        <f>IFERROR(VLOOKUP(AC20,блюда!$A:$U,9,FALSE)," ")</f>
        <v xml:space="preserve"> </v>
      </c>
      <c r="AI20" t="str">
        <f>IFERROR(VLOOKUP(AC20,блюда!$A:$U,11,FALSE)," ")</f>
        <v xml:space="preserve"> </v>
      </c>
      <c r="AJ20" t="str">
        <f>IFERROR(VLOOKUP(AC20,блюда!$A:$U,12,FALSE)," ")</f>
        <v xml:space="preserve"> </v>
      </c>
      <c r="AK20" t="str">
        <f>IFERROR(VLOOKUP(AC20,блюда!$A:$U,14,FALSE)," ")</f>
        <v xml:space="preserve"> </v>
      </c>
      <c r="AL20" t="str">
        <f>IFERROR(VLOOKUP(AC20,блюда!$A:$U,15,FALSE)," ")</f>
        <v xml:space="preserve"> </v>
      </c>
      <c r="AM20" t="str">
        <f>IFERROR(VLOOKUP(AC20,блюда!$A:$U,17,FALSE)," ")</f>
        <v xml:space="preserve"> </v>
      </c>
      <c r="AN20" t="str">
        <f>IFERROR(VLOOKUP(AC20,блюда!$A:$U,18,FALSE)," ")</f>
        <v xml:space="preserve"> </v>
      </c>
      <c r="AO20" t="str">
        <f>IFERROR(VLOOKUP(AC20,блюда!$A:$U,20,FALSE)," ")</f>
        <v xml:space="preserve"> </v>
      </c>
      <c r="AP20">
        <f>меню!F20</f>
        <v>0</v>
      </c>
      <c r="AQ20" t="str">
        <f>IFERROR(VLOOKUP(AP20,блюда!$A:$U,3,FALSE)," ")</f>
        <v xml:space="preserve"> </v>
      </c>
      <c r="AR20" t="str">
        <f>IFERROR(VLOOKUP(AP20,блюда!$A:$U,5,FALSE)," ")</f>
        <v xml:space="preserve"> </v>
      </c>
      <c r="AS20" t="str">
        <f>IFERROR(VLOOKUP(AP20,блюда!$A:$U,6,FALSE)," ")</f>
        <v xml:space="preserve"> </v>
      </c>
      <c r="AT20" t="str">
        <f>IFERROR(VLOOKUP(AP20,блюда!$A:$U,8,FALSE)," ")</f>
        <v xml:space="preserve"> </v>
      </c>
      <c r="AU20" t="str">
        <f>IFERROR(VLOOKUP(AP20,блюда!$A:$U,9,FALSE)," ")</f>
        <v xml:space="preserve"> </v>
      </c>
      <c r="AV20" t="str">
        <f>IFERROR(VLOOKUP(AP20,блюда!$A:$U,11,FALSE)," ")</f>
        <v xml:space="preserve"> </v>
      </c>
      <c r="AW20" t="str">
        <f>IFERROR(VLOOKUP(AP20,блюда!$A:$U,12,FALSE)," ")</f>
        <v xml:space="preserve"> </v>
      </c>
      <c r="AX20" t="str">
        <f>IFERROR(VLOOKUP(AP20,блюда!$A:$U,14,FALSE)," ")</f>
        <v xml:space="preserve"> </v>
      </c>
      <c r="AY20" t="str">
        <f>IFERROR(VLOOKUP(AP20,блюда!$A:$U,15,FALSE)," ")</f>
        <v xml:space="preserve"> </v>
      </c>
      <c r="AZ20" t="str">
        <f>IFERROR(VLOOKUP(AP20,блюда!$A:$U,17,FALSE)," ")</f>
        <v xml:space="preserve"> </v>
      </c>
      <c r="BA20" t="str">
        <f>IFERROR(VLOOKUP(AP20,блюда!$A:$U,18,FALSE)," ")</f>
        <v xml:space="preserve"> </v>
      </c>
      <c r="BB20" t="str">
        <f>IFERROR(VLOOKUP(AP20,блюда!$A:$U,20,FALSE)," ")</f>
        <v xml:space="preserve"> </v>
      </c>
    </row>
    <row r="21" spans="1:54">
      <c r="A21">
        <f>меню!A21</f>
        <v>0</v>
      </c>
      <c r="B21">
        <f>меню!B21</f>
        <v>0</v>
      </c>
      <c r="C21">
        <f>меню!C21</f>
        <v>0</v>
      </c>
      <c r="D21" t="str">
        <f>IFERROR(VLOOKUP(C21,блюда!$A:$U,3,FALSE)," ")</f>
        <v xml:space="preserve"> </v>
      </c>
      <c r="E21" t="str">
        <f>IFERROR(VLOOKUP(C21,блюда!$A:$U,5,FALSE)," ")</f>
        <v xml:space="preserve"> </v>
      </c>
      <c r="F21" t="str">
        <f>IFERROR(VLOOKUP(C21,блюда!$A:$U,6,FALSE)," ")</f>
        <v xml:space="preserve"> </v>
      </c>
      <c r="G21" t="str">
        <f>IFERROR(VLOOKUP(C21,блюда!$A:$U,8,FALSE)," ")</f>
        <v xml:space="preserve"> </v>
      </c>
      <c r="H21" t="str">
        <f>IFERROR(VLOOKUP(C21,блюда!$A:$U,9,FALSE)," ")</f>
        <v xml:space="preserve"> </v>
      </c>
      <c r="I21" t="str">
        <f>IFERROR(VLOOKUP(C21,блюда!$A:$U,11,FALSE)," ")</f>
        <v xml:space="preserve"> </v>
      </c>
      <c r="J21" t="str">
        <f>IFERROR(VLOOKUP(C21,блюда!$A:$U,12,FALSE)," ")</f>
        <v xml:space="preserve"> </v>
      </c>
      <c r="K21" t="str">
        <f>IFERROR(VLOOKUP(C21,блюда!$A:$U,14,FALSE)," ")</f>
        <v xml:space="preserve"> </v>
      </c>
      <c r="L21" t="str">
        <f>IFERROR(VLOOKUP(C21,блюда!$A:$U,15,FALSE)," ")</f>
        <v xml:space="preserve"> </v>
      </c>
      <c r="M21" t="str">
        <f>IFERROR(VLOOKUP(C21,блюда!$A:$U,17,FALSE)," ")</f>
        <v xml:space="preserve"> </v>
      </c>
      <c r="N21" t="str">
        <f>IFERROR(VLOOKUP(C21,блюда!$A:$U,18,FALSE)," ")</f>
        <v xml:space="preserve"> </v>
      </c>
      <c r="O21" t="str">
        <f>IFERROR(VLOOKUP(C21,блюда!$A:$U,20,FALSE)," ")</f>
        <v xml:space="preserve"> </v>
      </c>
      <c r="P21">
        <f>меню!D21</f>
        <v>0</v>
      </c>
      <c r="Q21" t="str">
        <f>IFERROR(VLOOKUP(P21,блюда!$A:$U,3,FALSE)," ")</f>
        <v xml:space="preserve"> </v>
      </c>
      <c r="R21" t="str">
        <f>IFERROR(VLOOKUP(P21,блюда!$A:$U,5,FALSE)," ")</f>
        <v xml:space="preserve"> </v>
      </c>
      <c r="S21" t="str">
        <f>IFERROR(VLOOKUP(P21,блюда!$A:$U,6,FALSE)," ")</f>
        <v xml:space="preserve"> </v>
      </c>
      <c r="T21" t="str">
        <f>IFERROR(VLOOKUP(P21,блюда!$A:$U,8,FALSE)," ")</f>
        <v xml:space="preserve"> </v>
      </c>
      <c r="U21" t="str">
        <f>IFERROR(VLOOKUP(P21,блюда!$A:$U,9,FALSE)," ")</f>
        <v xml:space="preserve"> </v>
      </c>
      <c r="V21" t="str">
        <f>IFERROR(VLOOKUP(P21,блюда!$A:$U,11,FALSE)," ")</f>
        <v xml:space="preserve"> </v>
      </c>
      <c r="W21" t="str">
        <f>IFERROR(VLOOKUP(P21,блюда!$A:$U,12,FALSE)," ")</f>
        <v xml:space="preserve"> </v>
      </c>
      <c r="X21" t="str">
        <f>IFERROR(VLOOKUP(P21,блюда!$A:$U,14,FALSE)," ")</f>
        <v xml:space="preserve"> </v>
      </c>
      <c r="Y21" t="str">
        <f>IFERROR(VLOOKUP(P21,блюда!$A:$U,15,FALSE)," ")</f>
        <v xml:space="preserve"> </v>
      </c>
      <c r="Z21" t="str">
        <f>IFERROR(VLOOKUP(P21,блюда!$A:$U,17,FALSE)," ")</f>
        <v xml:space="preserve"> </v>
      </c>
      <c r="AA21" t="str">
        <f>IFERROR(VLOOKUP(P21,блюда!$A:$U,18,FALSE)," ")</f>
        <v xml:space="preserve"> </v>
      </c>
      <c r="AB21" t="str">
        <f>IFERROR(VLOOKUP(P21,блюда!$A:$U,20,FALSE)," ")</f>
        <v xml:space="preserve"> </v>
      </c>
      <c r="AC21">
        <f>меню!E21</f>
        <v>0</v>
      </c>
      <c r="AD21" t="str">
        <f>IFERROR(VLOOKUP(AC21,блюда!$A:$U,3,FALSE)," ")</f>
        <v xml:space="preserve"> </v>
      </c>
      <c r="AE21" t="str">
        <f>IFERROR(VLOOKUP(AC21,блюда!$A:$U,5,FALSE)," ")</f>
        <v xml:space="preserve"> </v>
      </c>
      <c r="AF21" t="str">
        <f>IFERROR(VLOOKUP(AC21,блюда!$A:$U,6,FALSE)," ")</f>
        <v xml:space="preserve"> </v>
      </c>
      <c r="AG21" t="str">
        <f>IFERROR(VLOOKUP(AC21,блюда!$A:$U,8,FALSE)," ")</f>
        <v xml:space="preserve"> </v>
      </c>
      <c r="AH21" t="str">
        <f>IFERROR(VLOOKUP(AC21,блюда!$A:$U,9,FALSE)," ")</f>
        <v xml:space="preserve"> </v>
      </c>
      <c r="AI21" t="str">
        <f>IFERROR(VLOOKUP(AC21,блюда!$A:$U,11,FALSE)," ")</f>
        <v xml:space="preserve"> </v>
      </c>
      <c r="AJ21" t="str">
        <f>IFERROR(VLOOKUP(AC21,блюда!$A:$U,12,FALSE)," ")</f>
        <v xml:space="preserve"> </v>
      </c>
      <c r="AK21" t="str">
        <f>IFERROR(VLOOKUP(AC21,блюда!$A:$U,14,FALSE)," ")</f>
        <v xml:space="preserve"> </v>
      </c>
      <c r="AL21" t="str">
        <f>IFERROR(VLOOKUP(AC21,блюда!$A:$U,15,FALSE)," ")</f>
        <v xml:space="preserve"> </v>
      </c>
      <c r="AM21" t="str">
        <f>IFERROR(VLOOKUP(AC21,блюда!$A:$U,17,FALSE)," ")</f>
        <v xml:space="preserve"> </v>
      </c>
      <c r="AN21" t="str">
        <f>IFERROR(VLOOKUP(AC21,блюда!$A:$U,18,FALSE)," ")</f>
        <v xml:space="preserve"> </v>
      </c>
      <c r="AO21" t="str">
        <f>IFERROR(VLOOKUP(AC21,блюда!$A:$U,20,FALSE)," ")</f>
        <v xml:space="preserve"> </v>
      </c>
      <c r="AP21">
        <f>меню!F21</f>
        <v>0</v>
      </c>
      <c r="AQ21" t="str">
        <f>IFERROR(VLOOKUP(AP21,блюда!$A:$U,3,FALSE)," ")</f>
        <v xml:space="preserve"> </v>
      </c>
      <c r="AR21" t="str">
        <f>IFERROR(VLOOKUP(AP21,блюда!$A:$U,5,FALSE)," ")</f>
        <v xml:space="preserve"> </v>
      </c>
      <c r="AS21" t="str">
        <f>IFERROR(VLOOKUP(AP21,блюда!$A:$U,6,FALSE)," ")</f>
        <v xml:space="preserve"> </v>
      </c>
      <c r="AT21" t="str">
        <f>IFERROR(VLOOKUP(AP21,блюда!$A:$U,8,FALSE)," ")</f>
        <v xml:space="preserve"> </v>
      </c>
      <c r="AU21" t="str">
        <f>IFERROR(VLOOKUP(AP21,блюда!$A:$U,9,FALSE)," ")</f>
        <v xml:space="preserve"> </v>
      </c>
      <c r="AV21" t="str">
        <f>IFERROR(VLOOKUP(AP21,блюда!$A:$U,11,FALSE)," ")</f>
        <v xml:space="preserve"> </v>
      </c>
      <c r="AW21" t="str">
        <f>IFERROR(VLOOKUP(AP21,блюда!$A:$U,12,FALSE)," ")</f>
        <v xml:space="preserve"> </v>
      </c>
      <c r="AX21" t="str">
        <f>IFERROR(VLOOKUP(AP21,блюда!$A:$U,14,FALSE)," ")</f>
        <v xml:space="preserve"> </v>
      </c>
      <c r="AY21" t="str">
        <f>IFERROR(VLOOKUP(AP21,блюда!$A:$U,15,FALSE)," ")</f>
        <v xml:space="preserve"> </v>
      </c>
      <c r="AZ21" t="str">
        <f>IFERROR(VLOOKUP(AP21,блюда!$A:$U,17,FALSE)," ")</f>
        <v xml:space="preserve"> </v>
      </c>
      <c r="BA21" t="str">
        <f>IFERROR(VLOOKUP(AP21,блюда!$A:$U,18,FALSE)," ")</f>
        <v xml:space="preserve"> </v>
      </c>
      <c r="BB21" t="str">
        <f>IFERROR(VLOOKUP(AP21,блюда!$A:$U,20,FALSE)," ")</f>
        <v xml:space="preserve"> </v>
      </c>
    </row>
    <row r="22" spans="1:54">
      <c r="A22">
        <f>меню!A22</f>
        <v>0</v>
      </c>
      <c r="B22">
        <f>меню!B22</f>
        <v>0</v>
      </c>
      <c r="C22">
        <f>меню!C22</f>
        <v>0</v>
      </c>
      <c r="D22" t="str">
        <f>IFERROR(VLOOKUP(C22,блюда!$A:$U,3,FALSE)," ")</f>
        <v xml:space="preserve"> </v>
      </c>
      <c r="E22" t="str">
        <f>IFERROR(VLOOKUP(C22,блюда!$A:$U,5,FALSE)," ")</f>
        <v xml:space="preserve"> </v>
      </c>
      <c r="F22" t="str">
        <f>IFERROR(VLOOKUP(C22,блюда!$A:$U,6,FALSE)," ")</f>
        <v xml:space="preserve"> </v>
      </c>
      <c r="G22" t="str">
        <f>IFERROR(VLOOKUP(C22,блюда!$A:$U,8,FALSE)," ")</f>
        <v xml:space="preserve"> </v>
      </c>
      <c r="H22" t="str">
        <f>IFERROR(VLOOKUP(C22,блюда!$A:$U,9,FALSE)," ")</f>
        <v xml:space="preserve"> </v>
      </c>
      <c r="I22" t="str">
        <f>IFERROR(VLOOKUP(C22,блюда!$A:$U,11,FALSE)," ")</f>
        <v xml:space="preserve"> </v>
      </c>
      <c r="J22" t="str">
        <f>IFERROR(VLOOKUP(C22,блюда!$A:$U,12,FALSE)," ")</f>
        <v xml:space="preserve"> </v>
      </c>
      <c r="K22" t="str">
        <f>IFERROR(VLOOKUP(C22,блюда!$A:$U,14,FALSE)," ")</f>
        <v xml:space="preserve"> </v>
      </c>
      <c r="L22" t="str">
        <f>IFERROR(VLOOKUP(C22,блюда!$A:$U,15,FALSE)," ")</f>
        <v xml:space="preserve"> </v>
      </c>
      <c r="M22" t="str">
        <f>IFERROR(VLOOKUP(C22,блюда!$A:$U,17,FALSE)," ")</f>
        <v xml:space="preserve"> </v>
      </c>
      <c r="N22" t="str">
        <f>IFERROR(VLOOKUP(C22,блюда!$A:$U,18,FALSE)," ")</f>
        <v xml:space="preserve"> </v>
      </c>
      <c r="O22" t="str">
        <f>IFERROR(VLOOKUP(C22,блюда!$A:$U,20,FALSE)," ")</f>
        <v xml:space="preserve"> </v>
      </c>
      <c r="P22">
        <f>меню!D22</f>
        <v>0</v>
      </c>
      <c r="Q22" t="str">
        <f>IFERROR(VLOOKUP(P22,блюда!$A:$U,3,FALSE)," ")</f>
        <v xml:space="preserve"> </v>
      </c>
      <c r="R22" t="str">
        <f>IFERROR(VLOOKUP(P22,блюда!$A:$U,5,FALSE)," ")</f>
        <v xml:space="preserve"> </v>
      </c>
      <c r="S22" t="str">
        <f>IFERROR(VLOOKUP(P22,блюда!$A:$U,6,FALSE)," ")</f>
        <v xml:space="preserve"> </v>
      </c>
      <c r="T22" t="str">
        <f>IFERROR(VLOOKUP(P22,блюда!$A:$U,8,FALSE)," ")</f>
        <v xml:space="preserve"> </v>
      </c>
      <c r="U22" t="str">
        <f>IFERROR(VLOOKUP(P22,блюда!$A:$U,9,FALSE)," ")</f>
        <v xml:space="preserve"> </v>
      </c>
      <c r="V22" t="str">
        <f>IFERROR(VLOOKUP(P22,блюда!$A:$U,11,FALSE)," ")</f>
        <v xml:space="preserve"> </v>
      </c>
      <c r="W22" t="str">
        <f>IFERROR(VLOOKUP(P22,блюда!$A:$U,12,FALSE)," ")</f>
        <v xml:space="preserve"> </v>
      </c>
      <c r="X22" t="str">
        <f>IFERROR(VLOOKUP(P22,блюда!$A:$U,14,FALSE)," ")</f>
        <v xml:space="preserve"> </v>
      </c>
      <c r="Y22" t="str">
        <f>IFERROR(VLOOKUP(P22,блюда!$A:$U,15,FALSE)," ")</f>
        <v xml:space="preserve"> </v>
      </c>
      <c r="Z22" t="str">
        <f>IFERROR(VLOOKUP(P22,блюда!$A:$U,17,FALSE)," ")</f>
        <v xml:space="preserve"> </v>
      </c>
      <c r="AA22" t="str">
        <f>IFERROR(VLOOKUP(P22,блюда!$A:$U,18,FALSE)," ")</f>
        <v xml:space="preserve"> </v>
      </c>
      <c r="AB22" t="str">
        <f>IFERROR(VLOOKUP(P22,блюда!$A:$U,20,FALSE)," ")</f>
        <v xml:space="preserve"> </v>
      </c>
      <c r="AC22">
        <f>меню!E22</f>
        <v>0</v>
      </c>
      <c r="AD22" t="str">
        <f>IFERROR(VLOOKUP(AC22,блюда!$A:$U,3,FALSE)," ")</f>
        <v xml:space="preserve"> </v>
      </c>
      <c r="AE22" t="str">
        <f>IFERROR(VLOOKUP(AC22,блюда!$A:$U,5,FALSE)," ")</f>
        <v xml:space="preserve"> </v>
      </c>
      <c r="AF22" t="str">
        <f>IFERROR(VLOOKUP(AC22,блюда!$A:$U,6,FALSE)," ")</f>
        <v xml:space="preserve"> </v>
      </c>
      <c r="AG22" t="str">
        <f>IFERROR(VLOOKUP(AC22,блюда!$A:$U,8,FALSE)," ")</f>
        <v xml:space="preserve"> </v>
      </c>
      <c r="AH22" t="str">
        <f>IFERROR(VLOOKUP(AC22,блюда!$A:$U,9,FALSE)," ")</f>
        <v xml:space="preserve"> </v>
      </c>
      <c r="AI22" t="str">
        <f>IFERROR(VLOOKUP(AC22,блюда!$A:$U,11,FALSE)," ")</f>
        <v xml:space="preserve"> </v>
      </c>
      <c r="AJ22" t="str">
        <f>IFERROR(VLOOKUP(AC22,блюда!$A:$U,12,FALSE)," ")</f>
        <v xml:space="preserve"> </v>
      </c>
      <c r="AK22" t="str">
        <f>IFERROR(VLOOKUP(AC22,блюда!$A:$U,14,FALSE)," ")</f>
        <v xml:space="preserve"> </v>
      </c>
      <c r="AL22" t="str">
        <f>IFERROR(VLOOKUP(AC22,блюда!$A:$U,15,FALSE)," ")</f>
        <v xml:space="preserve"> </v>
      </c>
      <c r="AM22" t="str">
        <f>IFERROR(VLOOKUP(AC22,блюда!$A:$U,17,FALSE)," ")</f>
        <v xml:space="preserve"> </v>
      </c>
      <c r="AN22" t="str">
        <f>IFERROR(VLOOKUP(AC22,блюда!$A:$U,18,FALSE)," ")</f>
        <v xml:space="preserve"> </v>
      </c>
      <c r="AO22" t="str">
        <f>IFERROR(VLOOKUP(AC22,блюда!$A:$U,20,FALSE)," ")</f>
        <v xml:space="preserve"> </v>
      </c>
      <c r="AP22">
        <f>меню!F22</f>
        <v>0</v>
      </c>
      <c r="AQ22" t="str">
        <f>IFERROR(VLOOKUP(AP22,блюда!$A:$U,3,FALSE)," ")</f>
        <v xml:space="preserve"> </v>
      </c>
      <c r="AR22" t="str">
        <f>IFERROR(VLOOKUP(AP22,блюда!$A:$U,5,FALSE)," ")</f>
        <v xml:space="preserve"> </v>
      </c>
      <c r="AS22" t="str">
        <f>IFERROR(VLOOKUP(AP22,блюда!$A:$U,6,FALSE)," ")</f>
        <v xml:space="preserve"> </v>
      </c>
      <c r="AT22" t="str">
        <f>IFERROR(VLOOKUP(AP22,блюда!$A:$U,8,FALSE)," ")</f>
        <v xml:space="preserve"> </v>
      </c>
      <c r="AU22" t="str">
        <f>IFERROR(VLOOKUP(AP22,блюда!$A:$U,9,FALSE)," ")</f>
        <v xml:space="preserve"> </v>
      </c>
      <c r="AV22" t="str">
        <f>IFERROR(VLOOKUP(AP22,блюда!$A:$U,11,FALSE)," ")</f>
        <v xml:space="preserve"> </v>
      </c>
      <c r="AW22" t="str">
        <f>IFERROR(VLOOKUP(AP22,блюда!$A:$U,12,FALSE)," ")</f>
        <v xml:space="preserve"> </v>
      </c>
      <c r="AX22" t="str">
        <f>IFERROR(VLOOKUP(AP22,блюда!$A:$U,14,FALSE)," ")</f>
        <v xml:space="preserve"> </v>
      </c>
      <c r="AY22" t="str">
        <f>IFERROR(VLOOKUP(AP22,блюда!$A:$U,15,FALSE)," ")</f>
        <v xml:space="preserve"> </v>
      </c>
      <c r="AZ22" t="str">
        <f>IFERROR(VLOOKUP(AP22,блюда!$A:$U,17,FALSE)," ")</f>
        <v xml:space="preserve"> </v>
      </c>
      <c r="BA22" t="str">
        <f>IFERROR(VLOOKUP(AP22,блюда!$A:$U,18,FALSE)," ")</f>
        <v xml:space="preserve"> </v>
      </c>
      <c r="BB22" t="str">
        <f>IFERROR(VLOOKUP(AP22,блюда!$A:$U,20,FALSE)," ")</f>
        <v xml:space="preserve"> </v>
      </c>
    </row>
    <row r="23" spans="1:54">
      <c r="A23">
        <f>меню!A23</f>
        <v>0</v>
      </c>
      <c r="B23">
        <f>меню!B23</f>
        <v>0</v>
      </c>
      <c r="C23">
        <f>меню!C23</f>
        <v>0</v>
      </c>
      <c r="D23" t="str">
        <f>IFERROR(VLOOKUP(C23,блюда!$A:$U,3,FALSE)," ")</f>
        <v xml:space="preserve"> </v>
      </c>
      <c r="E23" t="str">
        <f>IFERROR(VLOOKUP(C23,блюда!$A:$U,5,FALSE)," ")</f>
        <v xml:space="preserve"> </v>
      </c>
      <c r="F23" t="str">
        <f>IFERROR(VLOOKUP(C23,блюда!$A:$U,6,FALSE)," ")</f>
        <v xml:space="preserve"> </v>
      </c>
      <c r="G23" t="str">
        <f>IFERROR(VLOOKUP(C23,блюда!$A:$U,8,FALSE)," ")</f>
        <v xml:space="preserve"> </v>
      </c>
      <c r="H23" t="str">
        <f>IFERROR(VLOOKUP(C23,блюда!$A:$U,9,FALSE)," ")</f>
        <v xml:space="preserve"> </v>
      </c>
      <c r="I23" t="str">
        <f>IFERROR(VLOOKUP(C23,блюда!$A:$U,11,FALSE)," ")</f>
        <v xml:space="preserve"> </v>
      </c>
      <c r="J23" t="str">
        <f>IFERROR(VLOOKUP(C23,блюда!$A:$U,12,FALSE)," ")</f>
        <v xml:space="preserve"> </v>
      </c>
      <c r="K23" t="str">
        <f>IFERROR(VLOOKUP(C23,блюда!$A:$U,14,FALSE)," ")</f>
        <v xml:space="preserve"> </v>
      </c>
      <c r="L23" t="str">
        <f>IFERROR(VLOOKUP(C23,блюда!$A:$U,15,FALSE)," ")</f>
        <v xml:space="preserve"> </v>
      </c>
      <c r="M23" t="str">
        <f>IFERROR(VLOOKUP(C23,блюда!$A:$U,17,FALSE)," ")</f>
        <v xml:space="preserve"> </v>
      </c>
      <c r="N23" t="str">
        <f>IFERROR(VLOOKUP(C23,блюда!$A:$U,18,FALSE)," ")</f>
        <v xml:space="preserve"> </v>
      </c>
      <c r="O23" t="str">
        <f>IFERROR(VLOOKUP(C23,блюда!$A:$U,20,FALSE)," ")</f>
        <v xml:space="preserve"> </v>
      </c>
      <c r="P23">
        <f>меню!D23</f>
        <v>0</v>
      </c>
      <c r="Q23" t="str">
        <f>IFERROR(VLOOKUP(P23,блюда!$A:$U,3,FALSE)," ")</f>
        <v xml:space="preserve"> </v>
      </c>
      <c r="R23" t="str">
        <f>IFERROR(VLOOKUP(P23,блюда!$A:$U,5,FALSE)," ")</f>
        <v xml:space="preserve"> </v>
      </c>
      <c r="S23" t="str">
        <f>IFERROR(VLOOKUP(P23,блюда!$A:$U,6,FALSE)," ")</f>
        <v xml:space="preserve"> </v>
      </c>
      <c r="T23" t="str">
        <f>IFERROR(VLOOKUP(P23,блюда!$A:$U,8,FALSE)," ")</f>
        <v xml:space="preserve"> </v>
      </c>
      <c r="U23" t="str">
        <f>IFERROR(VLOOKUP(P23,блюда!$A:$U,9,FALSE)," ")</f>
        <v xml:space="preserve"> </v>
      </c>
      <c r="V23" t="str">
        <f>IFERROR(VLOOKUP(P23,блюда!$A:$U,11,FALSE)," ")</f>
        <v xml:space="preserve"> </v>
      </c>
      <c r="W23" t="str">
        <f>IFERROR(VLOOKUP(P23,блюда!$A:$U,12,FALSE)," ")</f>
        <v xml:space="preserve"> </v>
      </c>
      <c r="X23" t="str">
        <f>IFERROR(VLOOKUP(P23,блюда!$A:$U,14,FALSE)," ")</f>
        <v xml:space="preserve"> </v>
      </c>
      <c r="Y23" t="str">
        <f>IFERROR(VLOOKUP(P23,блюда!$A:$U,15,FALSE)," ")</f>
        <v xml:space="preserve"> </v>
      </c>
      <c r="Z23" t="str">
        <f>IFERROR(VLOOKUP(P23,блюда!$A:$U,17,FALSE)," ")</f>
        <v xml:space="preserve"> </v>
      </c>
      <c r="AA23" t="str">
        <f>IFERROR(VLOOKUP(P23,блюда!$A:$U,18,FALSE)," ")</f>
        <v xml:space="preserve"> </v>
      </c>
      <c r="AB23" t="str">
        <f>IFERROR(VLOOKUP(P23,блюда!$A:$U,20,FALSE)," ")</f>
        <v xml:space="preserve"> </v>
      </c>
      <c r="AC23">
        <f>меню!E23</f>
        <v>0</v>
      </c>
      <c r="AD23" t="str">
        <f>IFERROR(VLOOKUP(AC23,блюда!$A:$U,3,FALSE)," ")</f>
        <v xml:space="preserve"> </v>
      </c>
      <c r="AE23" t="str">
        <f>IFERROR(VLOOKUP(AC23,блюда!$A:$U,5,FALSE)," ")</f>
        <v xml:space="preserve"> </v>
      </c>
      <c r="AF23" t="str">
        <f>IFERROR(VLOOKUP(AC23,блюда!$A:$U,6,FALSE)," ")</f>
        <v xml:space="preserve"> </v>
      </c>
      <c r="AG23" t="str">
        <f>IFERROR(VLOOKUP(AC23,блюда!$A:$U,8,FALSE)," ")</f>
        <v xml:space="preserve"> </v>
      </c>
      <c r="AH23" t="str">
        <f>IFERROR(VLOOKUP(AC23,блюда!$A:$U,9,FALSE)," ")</f>
        <v xml:space="preserve"> </v>
      </c>
      <c r="AI23" t="str">
        <f>IFERROR(VLOOKUP(AC23,блюда!$A:$U,11,FALSE)," ")</f>
        <v xml:space="preserve"> </v>
      </c>
      <c r="AJ23" t="str">
        <f>IFERROR(VLOOKUP(AC23,блюда!$A:$U,12,FALSE)," ")</f>
        <v xml:space="preserve"> </v>
      </c>
      <c r="AK23" t="str">
        <f>IFERROR(VLOOKUP(AC23,блюда!$A:$U,14,FALSE)," ")</f>
        <v xml:space="preserve"> </v>
      </c>
      <c r="AL23" t="str">
        <f>IFERROR(VLOOKUP(AC23,блюда!$A:$U,15,FALSE)," ")</f>
        <v xml:space="preserve"> </v>
      </c>
      <c r="AM23" t="str">
        <f>IFERROR(VLOOKUP(AC23,блюда!$A:$U,17,FALSE)," ")</f>
        <v xml:space="preserve"> </v>
      </c>
      <c r="AN23" t="str">
        <f>IFERROR(VLOOKUP(AC23,блюда!$A:$U,18,FALSE)," ")</f>
        <v xml:space="preserve"> </v>
      </c>
      <c r="AO23" t="str">
        <f>IFERROR(VLOOKUP(AC23,блюда!$A:$U,20,FALSE)," ")</f>
        <v xml:space="preserve"> </v>
      </c>
      <c r="AP23">
        <f>меню!F23</f>
        <v>0</v>
      </c>
      <c r="AQ23" t="str">
        <f>IFERROR(VLOOKUP(AP23,блюда!$A:$U,3,FALSE)," ")</f>
        <v xml:space="preserve"> </v>
      </c>
      <c r="AR23" t="str">
        <f>IFERROR(VLOOKUP(AP23,блюда!$A:$U,5,FALSE)," ")</f>
        <v xml:space="preserve"> </v>
      </c>
      <c r="AS23" t="str">
        <f>IFERROR(VLOOKUP(AP23,блюда!$A:$U,6,FALSE)," ")</f>
        <v xml:space="preserve"> </v>
      </c>
      <c r="AT23" t="str">
        <f>IFERROR(VLOOKUP(AP23,блюда!$A:$U,8,FALSE)," ")</f>
        <v xml:space="preserve"> </v>
      </c>
      <c r="AU23" t="str">
        <f>IFERROR(VLOOKUP(AP23,блюда!$A:$U,9,FALSE)," ")</f>
        <v xml:space="preserve"> </v>
      </c>
      <c r="AV23" t="str">
        <f>IFERROR(VLOOKUP(AP23,блюда!$A:$U,11,FALSE)," ")</f>
        <v xml:space="preserve"> </v>
      </c>
      <c r="AW23" t="str">
        <f>IFERROR(VLOOKUP(AP23,блюда!$A:$U,12,FALSE)," ")</f>
        <v xml:space="preserve"> </v>
      </c>
      <c r="AX23" t="str">
        <f>IFERROR(VLOOKUP(AP23,блюда!$A:$U,14,FALSE)," ")</f>
        <v xml:space="preserve"> </v>
      </c>
      <c r="AY23" t="str">
        <f>IFERROR(VLOOKUP(AP23,блюда!$A:$U,15,FALSE)," ")</f>
        <v xml:space="preserve"> </v>
      </c>
      <c r="AZ23" t="str">
        <f>IFERROR(VLOOKUP(AP23,блюда!$A:$U,17,FALSE)," ")</f>
        <v xml:space="preserve"> </v>
      </c>
      <c r="BA23" t="str">
        <f>IFERROR(VLOOKUP(AP23,блюда!$A:$U,18,FALSE)," ")</f>
        <v xml:space="preserve"> </v>
      </c>
      <c r="BB23" t="str">
        <f>IFERROR(VLOOKUP(AP23,блюда!$A:$U,20,FALSE)," ")</f>
        <v xml:space="preserve"> </v>
      </c>
    </row>
    <row r="24" spans="1:54">
      <c r="A24">
        <f>меню!A24</f>
        <v>0</v>
      </c>
      <c r="B24">
        <f>меню!B24</f>
        <v>0</v>
      </c>
      <c r="C24">
        <f>меню!C24</f>
        <v>0</v>
      </c>
      <c r="D24" t="str">
        <f>IFERROR(VLOOKUP(C24,блюда!$A:$U,3,FALSE)," ")</f>
        <v xml:space="preserve"> </v>
      </c>
      <c r="E24" t="str">
        <f>IFERROR(VLOOKUP(C24,блюда!$A:$U,5,FALSE)," ")</f>
        <v xml:space="preserve"> </v>
      </c>
      <c r="F24" t="str">
        <f>IFERROR(VLOOKUP(C24,блюда!$A:$U,6,FALSE)," ")</f>
        <v xml:space="preserve"> </v>
      </c>
      <c r="G24" t="str">
        <f>IFERROR(VLOOKUP(C24,блюда!$A:$U,8,FALSE)," ")</f>
        <v xml:space="preserve"> </v>
      </c>
      <c r="H24" t="str">
        <f>IFERROR(VLOOKUP(C24,блюда!$A:$U,9,FALSE)," ")</f>
        <v xml:space="preserve"> </v>
      </c>
      <c r="I24" t="str">
        <f>IFERROR(VLOOKUP(C24,блюда!$A:$U,11,FALSE)," ")</f>
        <v xml:space="preserve"> </v>
      </c>
      <c r="J24" t="str">
        <f>IFERROR(VLOOKUP(C24,блюда!$A:$U,12,FALSE)," ")</f>
        <v xml:space="preserve"> </v>
      </c>
      <c r="K24" t="str">
        <f>IFERROR(VLOOKUP(C24,блюда!$A:$U,14,FALSE)," ")</f>
        <v xml:space="preserve"> </v>
      </c>
      <c r="L24" t="str">
        <f>IFERROR(VLOOKUP(C24,блюда!$A:$U,15,FALSE)," ")</f>
        <v xml:space="preserve"> </v>
      </c>
      <c r="M24" t="str">
        <f>IFERROR(VLOOKUP(C24,блюда!$A:$U,17,FALSE)," ")</f>
        <v xml:space="preserve"> </v>
      </c>
      <c r="N24" t="str">
        <f>IFERROR(VLOOKUP(C24,блюда!$A:$U,18,FALSE)," ")</f>
        <v xml:space="preserve"> </v>
      </c>
      <c r="O24" t="str">
        <f>IFERROR(VLOOKUP(C24,блюда!$A:$U,20,FALSE)," ")</f>
        <v xml:space="preserve"> </v>
      </c>
      <c r="P24">
        <f>меню!D24</f>
        <v>0</v>
      </c>
      <c r="Q24" t="str">
        <f>IFERROR(VLOOKUP(P24,блюда!$A:$U,3,FALSE)," ")</f>
        <v xml:space="preserve"> </v>
      </c>
      <c r="R24" t="str">
        <f>IFERROR(VLOOKUP(P24,блюда!$A:$U,5,FALSE)," ")</f>
        <v xml:space="preserve"> </v>
      </c>
      <c r="S24" t="str">
        <f>IFERROR(VLOOKUP(P24,блюда!$A:$U,6,FALSE)," ")</f>
        <v xml:space="preserve"> </v>
      </c>
      <c r="T24" t="str">
        <f>IFERROR(VLOOKUP(P24,блюда!$A:$U,8,FALSE)," ")</f>
        <v xml:space="preserve"> </v>
      </c>
      <c r="U24" t="str">
        <f>IFERROR(VLOOKUP(P24,блюда!$A:$U,9,FALSE)," ")</f>
        <v xml:space="preserve"> </v>
      </c>
      <c r="V24" t="str">
        <f>IFERROR(VLOOKUP(P24,блюда!$A:$U,11,FALSE)," ")</f>
        <v xml:space="preserve"> </v>
      </c>
      <c r="W24" t="str">
        <f>IFERROR(VLOOKUP(P24,блюда!$A:$U,12,FALSE)," ")</f>
        <v xml:space="preserve"> </v>
      </c>
      <c r="X24" t="str">
        <f>IFERROR(VLOOKUP(P24,блюда!$A:$U,14,FALSE)," ")</f>
        <v xml:space="preserve"> </v>
      </c>
      <c r="Y24" t="str">
        <f>IFERROR(VLOOKUP(P24,блюда!$A:$U,15,FALSE)," ")</f>
        <v xml:space="preserve"> </v>
      </c>
      <c r="Z24" t="str">
        <f>IFERROR(VLOOKUP(P24,блюда!$A:$U,17,FALSE)," ")</f>
        <v xml:space="preserve"> </v>
      </c>
      <c r="AA24" t="str">
        <f>IFERROR(VLOOKUP(P24,блюда!$A:$U,18,FALSE)," ")</f>
        <v xml:space="preserve"> </v>
      </c>
      <c r="AB24" t="str">
        <f>IFERROR(VLOOKUP(P24,блюда!$A:$U,20,FALSE)," ")</f>
        <v xml:space="preserve"> </v>
      </c>
      <c r="AC24">
        <f>меню!E24</f>
        <v>0</v>
      </c>
      <c r="AD24" t="str">
        <f>IFERROR(VLOOKUP(AC24,блюда!$A:$U,3,FALSE)," ")</f>
        <v xml:space="preserve"> </v>
      </c>
      <c r="AE24" t="str">
        <f>IFERROR(VLOOKUP(AC24,блюда!$A:$U,5,FALSE)," ")</f>
        <v xml:space="preserve"> </v>
      </c>
      <c r="AF24" t="str">
        <f>IFERROR(VLOOKUP(AC24,блюда!$A:$U,6,FALSE)," ")</f>
        <v xml:space="preserve"> </v>
      </c>
      <c r="AG24" t="str">
        <f>IFERROR(VLOOKUP(AC24,блюда!$A:$U,8,FALSE)," ")</f>
        <v xml:space="preserve"> </v>
      </c>
      <c r="AH24" t="str">
        <f>IFERROR(VLOOKUP(AC24,блюда!$A:$U,9,FALSE)," ")</f>
        <v xml:space="preserve"> </v>
      </c>
      <c r="AI24" t="str">
        <f>IFERROR(VLOOKUP(AC24,блюда!$A:$U,11,FALSE)," ")</f>
        <v xml:space="preserve"> </v>
      </c>
      <c r="AJ24" t="str">
        <f>IFERROR(VLOOKUP(AC24,блюда!$A:$U,12,FALSE)," ")</f>
        <v xml:space="preserve"> </v>
      </c>
      <c r="AK24" t="str">
        <f>IFERROR(VLOOKUP(AC24,блюда!$A:$U,14,FALSE)," ")</f>
        <v xml:space="preserve"> </v>
      </c>
      <c r="AL24" t="str">
        <f>IFERROR(VLOOKUP(AC24,блюда!$A:$U,15,FALSE)," ")</f>
        <v xml:space="preserve"> </v>
      </c>
      <c r="AM24" t="str">
        <f>IFERROR(VLOOKUP(AC24,блюда!$A:$U,17,FALSE)," ")</f>
        <v xml:space="preserve"> </v>
      </c>
      <c r="AN24" t="str">
        <f>IFERROR(VLOOKUP(AC24,блюда!$A:$U,18,FALSE)," ")</f>
        <v xml:space="preserve"> </v>
      </c>
      <c r="AO24" t="str">
        <f>IFERROR(VLOOKUP(AC24,блюда!$A:$U,20,FALSE)," ")</f>
        <v xml:space="preserve"> </v>
      </c>
      <c r="AP24">
        <f>меню!F24</f>
        <v>0</v>
      </c>
      <c r="AQ24" t="str">
        <f>IFERROR(VLOOKUP(AP24,блюда!$A:$U,3,FALSE)," ")</f>
        <v xml:space="preserve"> </v>
      </c>
      <c r="AR24" t="str">
        <f>IFERROR(VLOOKUP(AP24,блюда!$A:$U,5,FALSE)," ")</f>
        <v xml:space="preserve"> </v>
      </c>
      <c r="AS24" t="str">
        <f>IFERROR(VLOOKUP(AP24,блюда!$A:$U,6,FALSE)," ")</f>
        <v xml:space="preserve"> </v>
      </c>
      <c r="AT24" t="str">
        <f>IFERROR(VLOOKUP(AP24,блюда!$A:$U,8,FALSE)," ")</f>
        <v xml:space="preserve"> </v>
      </c>
      <c r="AU24" t="str">
        <f>IFERROR(VLOOKUP(AP24,блюда!$A:$U,9,FALSE)," ")</f>
        <v xml:space="preserve"> </v>
      </c>
      <c r="AV24" t="str">
        <f>IFERROR(VLOOKUP(AP24,блюда!$A:$U,11,FALSE)," ")</f>
        <v xml:space="preserve"> </v>
      </c>
      <c r="AW24" t="str">
        <f>IFERROR(VLOOKUP(AP24,блюда!$A:$U,12,FALSE)," ")</f>
        <v xml:space="preserve"> </v>
      </c>
      <c r="AX24" t="str">
        <f>IFERROR(VLOOKUP(AP24,блюда!$A:$U,14,FALSE)," ")</f>
        <v xml:space="preserve"> </v>
      </c>
      <c r="AY24" t="str">
        <f>IFERROR(VLOOKUP(AP24,блюда!$A:$U,15,FALSE)," ")</f>
        <v xml:space="preserve"> </v>
      </c>
      <c r="AZ24" t="str">
        <f>IFERROR(VLOOKUP(AP24,блюда!$A:$U,17,FALSE)," ")</f>
        <v xml:space="preserve"> </v>
      </c>
      <c r="BA24" t="str">
        <f>IFERROR(VLOOKUP(AP24,блюда!$A:$U,18,FALSE)," ")</f>
        <v xml:space="preserve"> </v>
      </c>
      <c r="BB24" t="str">
        <f>IFERROR(VLOOKUP(AP24,блюда!$A:$U,20,FALSE)," ")</f>
        <v xml:space="preserve"> </v>
      </c>
    </row>
    <row r="25" spans="1:54">
      <c r="A25">
        <f>меню!A25</f>
        <v>0</v>
      </c>
      <c r="B25">
        <f>меню!B25</f>
        <v>0</v>
      </c>
      <c r="C25">
        <f>меню!C25</f>
        <v>0</v>
      </c>
      <c r="D25" t="str">
        <f>IFERROR(VLOOKUP(C25,блюда!$A:$U,3,FALSE)," ")</f>
        <v xml:space="preserve"> </v>
      </c>
      <c r="E25" t="str">
        <f>IFERROR(VLOOKUP(C25,блюда!$A:$U,5,FALSE)," ")</f>
        <v xml:space="preserve"> </v>
      </c>
      <c r="F25" t="str">
        <f>IFERROR(VLOOKUP(C25,блюда!$A:$U,6,FALSE)," ")</f>
        <v xml:space="preserve"> </v>
      </c>
      <c r="G25" t="str">
        <f>IFERROR(VLOOKUP(C25,блюда!$A:$U,8,FALSE)," ")</f>
        <v xml:space="preserve"> </v>
      </c>
      <c r="H25" t="str">
        <f>IFERROR(VLOOKUP(C25,блюда!$A:$U,9,FALSE)," ")</f>
        <v xml:space="preserve"> </v>
      </c>
      <c r="I25" t="str">
        <f>IFERROR(VLOOKUP(C25,блюда!$A:$U,11,FALSE)," ")</f>
        <v xml:space="preserve"> </v>
      </c>
      <c r="J25" t="str">
        <f>IFERROR(VLOOKUP(C25,блюда!$A:$U,12,FALSE)," ")</f>
        <v xml:space="preserve"> </v>
      </c>
      <c r="K25" t="str">
        <f>IFERROR(VLOOKUP(C25,блюда!$A:$U,14,FALSE)," ")</f>
        <v xml:space="preserve"> </v>
      </c>
      <c r="L25" t="str">
        <f>IFERROR(VLOOKUP(C25,блюда!$A:$U,15,FALSE)," ")</f>
        <v xml:space="preserve"> </v>
      </c>
      <c r="M25" t="str">
        <f>IFERROR(VLOOKUP(C25,блюда!$A:$U,17,FALSE)," ")</f>
        <v xml:space="preserve"> </v>
      </c>
      <c r="N25" t="str">
        <f>IFERROR(VLOOKUP(C25,блюда!$A:$U,18,FALSE)," ")</f>
        <v xml:space="preserve"> </v>
      </c>
      <c r="O25" t="str">
        <f>IFERROR(VLOOKUP(C25,блюда!$A:$U,20,FALSE)," ")</f>
        <v xml:space="preserve"> </v>
      </c>
      <c r="P25">
        <f>меню!D25</f>
        <v>0</v>
      </c>
      <c r="Q25" t="str">
        <f>IFERROR(VLOOKUP(P25,блюда!$A:$U,3,FALSE)," ")</f>
        <v xml:space="preserve"> </v>
      </c>
      <c r="R25" t="str">
        <f>IFERROR(VLOOKUP(P25,блюда!$A:$U,5,FALSE)," ")</f>
        <v xml:space="preserve"> </v>
      </c>
      <c r="S25" t="str">
        <f>IFERROR(VLOOKUP(P25,блюда!$A:$U,6,FALSE)," ")</f>
        <v xml:space="preserve"> </v>
      </c>
      <c r="T25" t="str">
        <f>IFERROR(VLOOKUP(P25,блюда!$A:$U,8,FALSE)," ")</f>
        <v xml:space="preserve"> </v>
      </c>
      <c r="U25" t="str">
        <f>IFERROR(VLOOKUP(P25,блюда!$A:$U,9,FALSE)," ")</f>
        <v xml:space="preserve"> </v>
      </c>
      <c r="V25" t="str">
        <f>IFERROR(VLOOKUP(P25,блюда!$A:$U,11,FALSE)," ")</f>
        <v xml:space="preserve"> </v>
      </c>
      <c r="W25" t="str">
        <f>IFERROR(VLOOKUP(P25,блюда!$A:$U,12,FALSE)," ")</f>
        <v xml:space="preserve"> </v>
      </c>
      <c r="X25" t="str">
        <f>IFERROR(VLOOKUP(P25,блюда!$A:$U,14,FALSE)," ")</f>
        <v xml:space="preserve"> </v>
      </c>
      <c r="Y25" t="str">
        <f>IFERROR(VLOOKUP(P25,блюда!$A:$U,15,FALSE)," ")</f>
        <v xml:space="preserve"> </v>
      </c>
      <c r="Z25" t="str">
        <f>IFERROR(VLOOKUP(P25,блюда!$A:$U,17,FALSE)," ")</f>
        <v xml:space="preserve"> </v>
      </c>
      <c r="AA25" t="str">
        <f>IFERROR(VLOOKUP(P25,блюда!$A:$U,18,FALSE)," ")</f>
        <v xml:space="preserve"> </v>
      </c>
      <c r="AB25" t="str">
        <f>IFERROR(VLOOKUP(P25,блюда!$A:$U,20,FALSE)," ")</f>
        <v xml:space="preserve"> </v>
      </c>
      <c r="AC25">
        <f>меню!E25</f>
        <v>0</v>
      </c>
      <c r="AD25" t="str">
        <f>IFERROR(VLOOKUP(AC25,блюда!$A:$U,3,FALSE)," ")</f>
        <v xml:space="preserve"> </v>
      </c>
      <c r="AE25" t="str">
        <f>IFERROR(VLOOKUP(AC25,блюда!$A:$U,5,FALSE)," ")</f>
        <v xml:space="preserve"> </v>
      </c>
      <c r="AF25" t="str">
        <f>IFERROR(VLOOKUP(AC25,блюда!$A:$U,6,FALSE)," ")</f>
        <v xml:space="preserve"> </v>
      </c>
      <c r="AG25" t="str">
        <f>IFERROR(VLOOKUP(AC25,блюда!$A:$U,8,FALSE)," ")</f>
        <v xml:space="preserve"> </v>
      </c>
      <c r="AH25" t="str">
        <f>IFERROR(VLOOKUP(AC25,блюда!$A:$U,9,FALSE)," ")</f>
        <v xml:space="preserve"> </v>
      </c>
      <c r="AI25" t="str">
        <f>IFERROR(VLOOKUP(AC25,блюда!$A:$U,11,FALSE)," ")</f>
        <v xml:space="preserve"> </v>
      </c>
      <c r="AJ25" t="str">
        <f>IFERROR(VLOOKUP(AC25,блюда!$A:$U,12,FALSE)," ")</f>
        <v xml:space="preserve"> </v>
      </c>
      <c r="AK25" t="str">
        <f>IFERROR(VLOOKUP(AC25,блюда!$A:$U,14,FALSE)," ")</f>
        <v xml:space="preserve"> </v>
      </c>
      <c r="AL25" t="str">
        <f>IFERROR(VLOOKUP(AC25,блюда!$A:$U,15,FALSE)," ")</f>
        <v xml:space="preserve"> </v>
      </c>
      <c r="AM25" t="str">
        <f>IFERROR(VLOOKUP(AC25,блюда!$A:$U,17,FALSE)," ")</f>
        <v xml:space="preserve"> </v>
      </c>
      <c r="AN25" t="str">
        <f>IFERROR(VLOOKUP(AC25,блюда!$A:$U,18,FALSE)," ")</f>
        <v xml:space="preserve"> </v>
      </c>
      <c r="AO25" t="str">
        <f>IFERROR(VLOOKUP(AC25,блюда!$A:$U,20,FALSE)," ")</f>
        <v xml:space="preserve"> </v>
      </c>
      <c r="AP25">
        <f>меню!F25</f>
        <v>0</v>
      </c>
      <c r="AQ25" t="str">
        <f>IFERROR(VLOOKUP(AP25,блюда!$A:$U,3,FALSE)," ")</f>
        <v xml:space="preserve"> </v>
      </c>
      <c r="AR25" t="str">
        <f>IFERROR(VLOOKUP(AP25,блюда!$A:$U,5,FALSE)," ")</f>
        <v xml:space="preserve"> </v>
      </c>
      <c r="AS25" t="str">
        <f>IFERROR(VLOOKUP(AP25,блюда!$A:$U,6,FALSE)," ")</f>
        <v xml:space="preserve"> </v>
      </c>
      <c r="AT25" t="str">
        <f>IFERROR(VLOOKUP(AP25,блюда!$A:$U,8,FALSE)," ")</f>
        <v xml:space="preserve"> </v>
      </c>
      <c r="AU25" t="str">
        <f>IFERROR(VLOOKUP(AP25,блюда!$A:$U,9,FALSE)," ")</f>
        <v xml:space="preserve"> </v>
      </c>
      <c r="AV25" t="str">
        <f>IFERROR(VLOOKUP(AP25,блюда!$A:$U,11,FALSE)," ")</f>
        <v xml:space="preserve"> </v>
      </c>
      <c r="AW25" t="str">
        <f>IFERROR(VLOOKUP(AP25,блюда!$A:$U,12,FALSE)," ")</f>
        <v xml:space="preserve"> </v>
      </c>
      <c r="AX25" t="str">
        <f>IFERROR(VLOOKUP(AP25,блюда!$A:$U,14,FALSE)," ")</f>
        <v xml:space="preserve"> </v>
      </c>
      <c r="AY25" t="str">
        <f>IFERROR(VLOOKUP(AP25,блюда!$A:$U,15,FALSE)," ")</f>
        <v xml:space="preserve"> </v>
      </c>
      <c r="AZ25" t="str">
        <f>IFERROR(VLOOKUP(AP25,блюда!$A:$U,17,FALSE)," ")</f>
        <v xml:space="preserve"> </v>
      </c>
      <c r="BA25" t="str">
        <f>IFERROR(VLOOKUP(AP25,блюда!$A:$U,18,FALSE)," ")</f>
        <v xml:space="preserve"> </v>
      </c>
      <c r="BB25" t="str">
        <f>IFERROR(VLOOKUP(AP25,блюда!$A:$U,20,FALSE)," ")</f>
        <v xml:space="preserve"> </v>
      </c>
    </row>
    <row r="26" spans="1:54">
      <c r="A26">
        <f>меню!A26</f>
        <v>0</v>
      </c>
      <c r="B26">
        <f>меню!B26</f>
        <v>0</v>
      </c>
      <c r="C26">
        <f>меню!C26</f>
        <v>0</v>
      </c>
      <c r="D26" t="str">
        <f>IFERROR(VLOOKUP(C26,блюда!$A:$U,3,FALSE)," ")</f>
        <v xml:space="preserve"> </v>
      </c>
      <c r="E26" t="str">
        <f>IFERROR(VLOOKUP(C26,блюда!$A:$U,5,FALSE)," ")</f>
        <v xml:space="preserve"> </v>
      </c>
      <c r="F26" t="str">
        <f>IFERROR(VLOOKUP(C26,блюда!$A:$U,6,FALSE)," ")</f>
        <v xml:space="preserve"> </v>
      </c>
      <c r="G26" t="str">
        <f>IFERROR(VLOOKUP(C26,блюда!$A:$U,8,FALSE)," ")</f>
        <v xml:space="preserve"> </v>
      </c>
      <c r="H26" t="str">
        <f>IFERROR(VLOOKUP(C26,блюда!$A:$U,9,FALSE)," ")</f>
        <v xml:space="preserve"> </v>
      </c>
      <c r="I26" t="str">
        <f>IFERROR(VLOOKUP(C26,блюда!$A:$U,11,FALSE)," ")</f>
        <v xml:space="preserve"> </v>
      </c>
      <c r="J26" t="str">
        <f>IFERROR(VLOOKUP(C26,блюда!$A:$U,12,FALSE)," ")</f>
        <v xml:space="preserve"> </v>
      </c>
      <c r="K26" t="str">
        <f>IFERROR(VLOOKUP(C26,блюда!$A:$U,14,FALSE)," ")</f>
        <v xml:space="preserve"> </v>
      </c>
      <c r="L26" t="str">
        <f>IFERROR(VLOOKUP(C26,блюда!$A:$U,15,FALSE)," ")</f>
        <v xml:space="preserve"> </v>
      </c>
      <c r="M26" t="str">
        <f>IFERROR(VLOOKUP(C26,блюда!$A:$U,17,FALSE)," ")</f>
        <v xml:space="preserve"> </v>
      </c>
      <c r="N26" t="str">
        <f>IFERROR(VLOOKUP(C26,блюда!$A:$U,18,FALSE)," ")</f>
        <v xml:space="preserve"> </v>
      </c>
      <c r="O26" t="str">
        <f>IFERROR(VLOOKUP(C26,блюда!$A:$U,20,FALSE)," ")</f>
        <v xml:space="preserve"> </v>
      </c>
      <c r="P26">
        <f>меню!D26</f>
        <v>0</v>
      </c>
      <c r="Q26" t="str">
        <f>IFERROR(VLOOKUP(P26,блюда!$A:$U,3,FALSE)," ")</f>
        <v xml:space="preserve"> </v>
      </c>
      <c r="R26" t="str">
        <f>IFERROR(VLOOKUP(P26,блюда!$A:$U,5,FALSE)," ")</f>
        <v xml:space="preserve"> </v>
      </c>
      <c r="S26" t="str">
        <f>IFERROR(VLOOKUP(P26,блюда!$A:$U,6,FALSE)," ")</f>
        <v xml:space="preserve"> </v>
      </c>
      <c r="T26" t="str">
        <f>IFERROR(VLOOKUP(P26,блюда!$A:$U,8,FALSE)," ")</f>
        <v xml:space="preserve"> </v>
      </c>
      <c r="U26" t="str">
        <f>IFERROR(VLOOKUP(P26,блюда!$A:$U,9,FALSE)," ")</f>
        <v xml:space="preserve"> </v>
      </c>
      <c r="V26" t="str">
        <f>IFERROR(VLOOKUP(P26,блюда!$A:$U,11,FALSE)," ")</f>
        <v xml:space="preserve"> </v>
      </c>
      <c r="W26" t="str">
        <f>IFERROR(VLOOKUP(P26,блюда!$A:$U,12,FALSE)," ")</f>
        <v xml:space="preserve"> </v>
      </c>
      <c r="X26" t="str">
        <f>IFERROR(VLOOKUP(P26,блюда!$A:$U,14,FALSE)," ")</f>
        <v xml:space="preserve"> </v>
      </c>
      <c r="Y26" t="str">
        <f>IFERROR(VLOOKUP(P26,блюда!$A:$U,15,FALSE)," ")</f>
        <v xml:space="preserve"> </v>
      </c>
      <c r="Z26" t="str">
        <f>IFERROR(VLOOKUP(P26,блюда!$A:$U,17,FALSE)," ")</f>
        <v xml:space="preserve"> </v>
      </c>
      <c r="AA26" t="str">
        <f>IFERROR(VLOOKUP(P26,блюда!$A:$U,18,FALSE)," ")</f>
        <v xml:space="preserve"> </v>
      </c>
      <c r="AB26" t="str">
        <f>IFERROR(VLOOKUP(P26,блюда!$A:$U,20,FALSE)," ")</f>
        <v xml:space="preserve"> </v>
      </c>
      <c r="AC26">
        <f>меню!E26</f>
        <v>0</v>
      </c>
      <c r="AD26" t="str">
        <f>IFERROR(VLOOKUP(AC26,блюда!$A:$U,3,FALSE)," ")</f>
        <v xml:space="preserve"> </v>
      </c>
      <c r="AE26" t="str">
        <f>IFERROR(VLOOKUP(AC26,блюда!$A:$U,5,FALSE)," ")</f>
        <v xml:space="preserve"> </v>
      </c>
      <c r="AF26" t="str">
        <f>IFERROR(VLOOKUP(AC26,блюда!$A:$U,6,FALSE)," ")</f>
        <v xml:space="preserve"> </v>
      </c>
      <c r="AG26" t="str">
        <f>IFERROR(VLOOKUP(AC26,блюда!$A:$U,8,FALSE)," ")</f>
        <v xml:space="preserve"> </v>
      </c>
      <c r="AH26" t="str">
        <f>IFERROR(VLOOKUP(AC26,блюда!$A:$U,9,FALSE)," ")</f>
        <v xml:space="preserve"> </v>
      </c>
      <c r="AI26" t="str">
        <f>IFERROR(VLOOKUP(AC26,блюда!$A:$U,11,FALSE)," ")</f>
        <v xml:space="preserve"> </v>
      </c>
      <c r="AJ26" t="str">
        <f>IFERROR(VLOOKUP(AC26,блюда!$A:$U,12,FALSE)," ")</f>
        <v xml:space="preserve"> </v>
      </c>
      <c r="AK26" t="str">
        <f>IFERROR(VLOOKUP(AC26,блюда!$A:$U,14,FALSE)," ")</f>
        <v xml:space="preserve"> </v>
      </c>
      <c r="AL26" t="str">
        <f>IFERROR(VLOOKUP(AC26,блюда!$A:$U,15,FALSE)," ")</f>
        <v xml:space="preserve"> </v>
      </c>
      <c r="AM26" t="str">
        <f>IFERROR(VLOOKUP(AC26,блюда!$A:$U,17,FALSE)," ")</f>
        <v xml:space="preserve"> </v>
      </c>
      <c r="AN26" t="str">
        <f>IFERROR(VLOOKUP(AC26,блюда!$A:$U,18,FALSE)," ")</f>
        <v xml:space="preserve"> </v>
      </c>
      <c r="AO26" t="str">
        <f>IFERROR(VLOOKUP(AC26,блюда!$A:$U,20,FALSE)," ")</f>
        <v xml:space="preserve"> </v>
      </c>
      <c r="AP26">
        <f>меню!F26</f>
        <v>0</v>
      </c>
      <c r="AQ26" t="str">
        <f>IFERROR(VLOOKUP(AP26,блюда!$A:$U,3,FALSE)," ")</f>
        <v xml:space="preserve"> </v>
      </c>
      <c r="AR26" t="str">
        <f>IFERROR(VLOOKUP(AP26,блюда!$A:$U,5,FALSE)," ")</f>
        <v xml:space="preserve"> </v>
      </c>
      <c r="AS26" t="str">
        <f>IFERROR(VLOOKUP(AP26,блюда!$A:$U,6,FALSE)," ")</f>
        <v xml:space="preserve"> </v>
      </c>
      <c r="AT26" t="str">
        <f>IFERROR(VLOOKUP(AP26,блюда!$A:$U,8,FALSE)," ")</f>
        <v xml:space="preserve"> </v>
      </c>
      <c r="AU26" t="str">
        <f>IFERROR(VLOOKUP(AP26,блюда!$A:$U,9,FALSE)," ")</f>
        <v xml:space="preserve"> </v>
      </c>
      <c r="AV26" t="str">
        <f>IFERROR(VLOOKUP(AP26,блюда!$A:$U,11,FALSE)," ")</f>
        <v xml:space="preserve"> </v>
      </c>
      <c r="AW26" t="str">
        <f>IFERROR(VLOOKUP(AP26,блюда!$A:$U,12,FALSE)," ")</f>
        <v xml:space="preserve"> </v>
      </c>
      <c r="AX26" t="str">
        <f>IFERROR(VLOOKUP(AP26,блюда!$A:$U,14,FALSE)," ")</f>
        <v xml:space="preserve"> </v>
      </c>
      <c r="AY26" t="str">
        <f>IFERROR(VLOOKUP(AP26,блюда!$A:$U,15,FALSE)," ")</f>
        <v xml:space="preserve"> </v>
      </c>
      <c r="AZ26" t="str">
        <f>IFERROR(VLOOKUP(AP26,блюда!$A:$U,17,FALSE)," ")</f>
        <v xml:space="preserve"> </v>
      </c>
      <c r="BA26" t="str">
        <f>IFERROR(VLOOKUP(AP26,блюда!$A:$U,18,FALSE)," ")</f>
        <v xml:space="preserve"> </v>
      </c>
      <c r="BB26" t="str">
        <f>IFERROR(VLOOKUP(AP26,блюда!$A:$U,20,FALSE)," ")</f>
        <v xml:space="preserve"> </v>
      </c>
    </row>
    <row r="27" spans="1:54">
      <c r="A27">
        <f>меню!A27</f>
        <v>0</v>
      </c>
      <c r="B27">
        <f>меню!B27</f>
        <v>0</v>
      </c>
      <c r="C27">
        <f>меню!C27</f>
        <v>0</v>
      </c>
      <c r="D27" t="str">
        <f>IFERROR(VLOOKUP(C27,блюда!$A:$U,3,FALSE)," ")</f>
        <v xml:space="preserve"> </v>
      </c>
      <c r="E27" t="str">
        <f>IFERROR(VLOOKUP(C27,блюда!$A:$U,5,FALSE)," ")</f>
        <v xml:space="preserve"> </v>
      </c>
      <c r="F27" t="str">
        <f>IFERROR(VLOOKUP(C27,блюда!$A:$U,6,FALSE)," ")</f>
        <v xml:space="preserve"> </v>
      </c>
      <c r="G27" t="str">
        <f>IFERROR(VLOOKUP(C27,блюда!$A:$U,8,FALSE)," ")</f>
        <v xml:space="preserve"> </v>
      </c>
      <c r="H27" t="str">
        <f>IFERROR(VLOOKUP(C27,блюда!$A:$U,9,FALSE)," ")</f>
        <v xml:space="preserve"> </v>
      </c>
      <c r="I27" t="str">
        <f>IFERROR(VLOOKUP(C27,блюда!$A:$U,11,FALSE)," ")</f>
        <v xml:space="preserve"> </v>
      </c>
      <c r="J27" t="str">
        <f>IFERROR(VLOOKUP(C27,блюда!$A:$U,12,FALSE)," ")</f>
        <v xml:space="preserve"> </v>
      </c>
      <c r="K27" t="str">
        <f>IFERROR(VLOOKUP(C27,блюда!$A:$U,14,FALSE)," ")</f>
        <v xml:space="preserve"> </v>
      </c>
      <c r="L27" t="str">
        <f>IFERROR(VLOOKUP(C27,блюда!$A:$U,15,FALSE)," ")</f>
        <v xml:space="preserve"> </v>
      </c>
      <c r="M27" t="str">
        <f>IFERROR(VLOOKUP(C27,блюда!$A:$U,17,FALSE)," ")</f>
        <v xml:space="preserve"> </v>
      </c>
      <c r="N27" t="str">
        <f>IFERROR(VLOOKUP(C27,блюда!$A:$U,18,FALSE)," ")</f>
        <v xml:space="preserve"> </v>
      </c>
      <c r="O27" t="str">
        <f>IFERROR(VLOOKUP(C27,блюда!$A:$U,20,FALSE)," ")</f>
        <v xml:space="preserve"> </v>
      </c>
      <c r="P27">
        <f>меню!D27</f>
        <v>0</v>
      </c>
      <c r="Q27" t="str">
        <f>IFERROR(VLOOKUP(P27,блюда!$A:$U,3,FALSE)," ")</f>
        <v xml:space="preserve"> </v>
      </c>
      <c r="R27" t="str">
        <f>IFERROR(VLOOKUP(P27,блюда!$A:$U,5,FALSE)," ")</f>
        <v xml:space="preserve"> </v>
      </c>
      <c r="S27" t="str">
        <f>IFERROR(VLOOKUP(P27,блюда!$A:$U,6,FALSE)," ")</f>
        <v xml:space="preserve"> </v>
      </c>
      <c r="T27" t="str">
        <f>IFERROR(VLOOKUP(P27,блюда!$A:$U,8,FALSE)," ")</f>
        <v xml:space="preserve"> </v>
      </c>
      <c r="U27" t="str">
        <f>IFERROR(VLOOKUP(P27,блюда!$A:$U,9,FALSE)," ")</f>
        <v xml:space="preserve"> </v>
      </c>
      <c r="V27" t="str">
        <f>IFERROR(VLOOKUP(P27,блюда!$A:$U,11,FALSE)," ")</f>
        <v xml:space="preserve"> </v>
      </c>
      <c r="W27" t="str">
        <f>IFERROR(VLOOKUP(P27,блюда!$A:$U,12,FALSE)," ")</f>
        <v xml:space="preserve"> </v>
      </c>
      <c r="X27" t="str">
        <f>IFERROR(VLOOKUP(P27,блюда!$A:$U,14,FALSE)," ")</f>
        <v xml:space="preserve"> </v>
      </c>
      <c r="Y27" t="str">
        <f>IFERROR(VLOOKUP(P27,блюда!$A:$U,15,FALSE)," ")</f>
        <v xml:space="preserve"> </v>
      </c>
      <c r="Z27" t="str">
        <f>IFERROR(VLOOKUP(P27,блюда!$A:$U,17,FALSE)," ")</f>
        <v xml:space="preserve"> </v>
      </c>
      <c r="AA27" t="str">
        <f>IFERROR(VLOOKUP(P27,блюда!$A:$U,18,FALSE)," ")</f>
        <v xml:space="preserve"> </v>
      </c>
      <c r="AB27" t="str">
        <f>IFERROR(VLOOKUP(P27,блюда!$A:$U,20,FALSE)," ")</f>
        <v xml:space="preserve"> </v>
      </c>
      <c r="AC27">
        <f>меню!E27</f>
        <v>0</v>
      </c>
      <c r="AD27" t="str">
        <f>IFERROR(VLOOKUP(AC27,блюда!$A:$U,3,FALSE)," ")</f>
        <v xml:space="preserve"> </v>
      </c>
      <c r="AE27" t="str">
        <f>IFERROR(VLOOKUP(AC27,блюда!$A:$U,5,FALSE)," ")</f>
        <v xml:space="preserve"> </v>
      </c>
      <c r="AF27" t="str">
        <f>IFERROR(VLOOKUP(AC27,блюда!$A:$U,6,FALSE)," ")</f>
        <v xml:space="preserve"> </v>
      </c>
      <c r="AG27" t="str">
        <f>IFERROR(VLOOKUP(AC27,блюда!$A:$U,8,FALSE)," ")</f>
        <v xml:space="preserve"> </v>
      </c>
      <c r="AH27" t="str">
        <f>IFERROR(VLOOKUP(AC27,блюда!$A:$U,9,FALSE)," ")</f>
        <v xml:space="preserve"> </v>
      </c>
      <c r="AI27" t="str">
        <f>IFERROR(VLOOKUP(AC27,блюда!$A:$U,11,FALSE)," ")</f>
        <v xml:space="preserve"> </v>
      </c>
      <c r="AJ27" t="str">
        <f>IFERROR(VLOOKUP(AC27,блюда!$A:$U,12,FALSE)," ")</f>
        <v xml:space="preserve"> </v>
      </c>
      <c r="AK27" t="str">
        <f>IFERROR(VLOOKUP(AC27,блюда!$A:$U,14,FALSE)," ")</f>
        <v xml:space="preserve"> </v>
      </c>
      <c r="AL27" t="str">
        <f>IFERROR(VLOOKUP(AC27,блюда!$A:$U,15,FALSE)," ")</f>
        <v xml:space="preserve"> </v>
      </c>
      <c r="AM27" t="str">
        <f>IFERROR(VLOOKUP(AC27,блюда!$A:$U,17,FALSE)," ")</f>
        <v xml:space="preserve"> </v>
      </c>
      <c r="AN27" t="str">
        <f>IFERROR(VLOOKUP(AC27,блюда!$A:$U,18,FALSE)," ")</f>
        <v xml:space="preserve"> </v>
      </c>
      <c r="AO27" t="str">
        <f>IFERROR(VLOOKUP(AC27,блюда!$A:$U,20,FALSE)," ")</f>
        <v xml:space="preserve"> </v>
      </c>
      <c r="AP27">
        <f>меню!F27</f>
        <v>0</v>
      </c>
      <c r="AQ27" t="str">
        <f>IFERROR(VLOOKUP(AP27,блюда!$A:$U,3,FALSE)," ")</f>
        <v xml:space="preserve"> </v>
      </c>
      <c r="AR27" t="str">
        <f>IFERROR(VLOOKUP(AP27,блюда!$A:$U,5,FALSE)," ")</f>
        <v xml:space="preserve"> </v>
      </c>
      <c r="AS27" t="str">
        <f>IFERROR(VLOOKUP(AP27,блюда!$A:$U,6,FALSE)," ")</f>
        <v xml:space="preserve"> </v>
      </c>
      <c r="AT27" t="str">
        <f>IFERROR(VLOOKUP(AP27,блюда!$A:$U,8,FALSE)," ")</f>
        <v xml:space="preserve"> </v>
      </c>
      <c r="AU27" t="str">
        <f>IFERROR(VLOOKUP(AP27,блюда!$A:$U,9,FALSE)," ")</f>
        <v xml:space="preserve"> </v>
      </c>
      <c r="AV27" t="str">
        <f>IFERROR(VLOOKUP(AP27,блюда!$A:$U,11,FALSE)," ")</f>
        <v xml:space="preserve"> </v>
      </c>
      <c r="AW27" t="str">
        <f>IFERROR(VLOOKUP(AP27,блюда!$A:$U,12,FALSE)," ")</f>
        <v xml:space="preserve"> </v>
      </c>
      <c r="AX27" t="str">
        <f>IFERROR(VLOOKUP(AP27,блюда!$A:$U,14,FALSE)," ")</f>
        <v xml:space="preserve"> </v>
      </c>
      <c r="AY27" t="str">
        <f>IFERROR(VLOOKUP(AP27,блюда!$A:$U,15,FALSE)," ")</f>
        <v xml:space="preserve"> </v>
      </c>
      <c r="AZ27" t="str">
        <f>IFERROR(VLOOKUP(AP27,блюда!$A:$U,17,FALSE)," ")</f>
        <v xml:space="preserve"> </v>
      </c>
      <c r="BA27" t="str">
        <f>IFERROR(VLOOKUP(AP27,блюда!$A:$U,18,FALSE)," ")</f>
        <v xml:space="preserve"> </v>
      </c>
      <c r="BB27" t="str">
        <f>IFERROR(VLOOKUP(AP27,блюда!$A:$U,20,FALSE)," ")</f>
        <v xml:space="preserve"> </v>
      </c>
    </row>
    <row r="28" spans="1:54">
      <c r="A28">
        <f>меню!A28</f>
        <v>0</v>
      </c>
      <c r="B28">
        <f>меню!B28</f>
        <v>0</v>
      </c>
      <c r="C28">
        <f>меню!C28</f>
        <v>0</v>
      </c>
      <c r="D28" t="str">
        <f>IFERROR(VLOOKUP(C28,блюда!$A:$U,3,FALSE)," ")</f>
        <v xml:space="preserve"> </v>
      </c>
      <c r="E28" t="str">
        <f>IFERROR(VLOOKUP(C28,блюда!$A:$U,5,FALSE)," ")</f>
        <v xml:space="preserve"> </v>
      </c>
      <c r="F28" t="str">
        <f>IFERROR(VLOOKUP(C28,блюда!$A:$U,6,FALSE)," ")</f>
        <v xml:space="preserve"> </v>
      </c>
      <c r="G28" t="str">
        <f>IFERROR(VLOOKUP(C28,блюда!$A:$U,8,FALSE)," ")</f>
        <v xml:space="preserve"> </v>
      </c>
      <c r="H28" t="str">
        <f>IFERROR(VLOOKUP(C28,блюда!$A:$U,9,FALSE)," ")</f>
        <v xml:space="preserve"> </v>
      </c>
      <c r="I28" t="str">
        <f>IFERROR(VLOOKUP(C28,блюда!$A:$U,11,FALSE)," ")</f>
        <v xml:space="preserve"> </v>
      </c>
      <c r="J28" t="str">
        <f>IFERROR(VLOOKUP(C28,блюда!$A:$U,12,FALSE)," ")</f>
        <v xml:space="preserve"> </v>
      </c>
      <c r="K28" t="str">
        <f>IFERROR(VLOOKUP(C28,блюда!$A:$U,14,FALSE)," ")</f>
        <v xml:space="preserve"> </v>
      </c>
      <c r="L28" t="str">
        <f>IFERROR(VLOOKUP(C28,блюда!$A:$U,15,FALSE)," ")</f>
        <v xml:space="preserve"> </v>
      </c>
      <c r="M28" t="str">
        <f>IFERROR(VLOOKUP(C28,блюда!$A:$U,17,FALSE)," ")</f>
        <v xml:space="preserve"> </v>
      </c>
      <c r="N28" t="str">
        <f>IFERROR(VLOOKUP(C28,блюда!$A:$U,18,FALSE)," ")</f>
        <v xml:space="preserve"> </v>
      </c>
      <c r="O28" t="str">
        <f>IFERROR(VLOOKUP(C28,блюда!$A:$U,20,FALSE)," ")</f>
        <v xml:space="preserve"> </v>
      </c>
      <c r="P28">
        <f>меню!D28</f>
        <v>0</v>
      </c>
      <c r="Q28" t="str">
        <f>IFERROR(VLOOKUP(P28,блюда!$A:$U,3,FALSE)," ")</f>
        <v xml:space="preserve"> </v>
      </c>
      <c r="R28" t="str">
        <f>IFERROR(VLOOKUP(P28,блюда!$A:$U,5,FALSE)," ")</f>
        <v xml:space="preserve"> </v>
      </c>
      <c r="S28" t="str">
        <f>IFERROR(VLOOKUP(P28,блюда!$A:$U,6,FALSE)," ")</f>
        <v xml:space="preserve"> </v>
      </c>
      <c r="T28" t="str">
        <f>IFERROR(VLOOKUP(P28,блюда!$A:$U,8,FALSE)," ")</f>
        <v xml:space="preserve"> </v>
      </c>
      <c r="U28" t="str">
        <f>IFERROR(VLOOKUP(P28,блюда!$A:$U,9,FALSE)," ")</f>
        <v xml:space="preserve"> </v>
      </c>
      <c r="V28" t="str">
        <f>IFERROR(VLOOKUP(P28,блюда!$A:$U,11,FALSE)," ")</f>
        <v xml:space="preserve"> </v>
      </c>
      <c r="W28" t="str">
        <f>IFERROR(VLOOKUP(P28,блюда!$A:$U,12,FALSE)," ")</f>
        <v xml:space="preserve"> </v>
      </c>
      <c r="X28" t="str">
        <f>IFERROR(VLOOKUP(P28,блюда!$A:$U,14,FALSE)," ")</f>
        <v xml:space="preserve"> </v>
      </c>
      <c r="Y28" t="str">
        <f>IFERROR(VLOOKUP(P28,блюда!$A:$U,15,FALSE)," ")</f>
        <v xml:space="preserve"> </v>
      </c>
      <c r="Z28" t="str">
        <f>IFERROR(VLOOKUP(P28,блюда!$A:$U,17,FALSE)," ")</f>
        <v xml:space="preserve"> </v>
      </c>
      <c r="AA28" t="str">
        <f>IFERROR(VLOOKUP(P28,блюда!$A:$U,18,FALSE)," ")</f>
        <v xml:space="preserve"> </v>
      </c>
      <c r="AB28" t="str">
        <f>IFERROR(VLOOKUP(P28,блюда!$A:$U,20,FALSE)," ")</f>
        <v xml:space="preserve"> </v>
      </c>
      <c r="AC28">
        <f>меню!E28</f>
        <v>0</v>
      </c>
      <c r="AD28" t="str">
        <f>IFERROR(VLOOKUP(AC28,блюда!$A:$U,3,FALSE)," ")</f>
        <v xml:space="preserve"> </v>
      </c>
      <c r="AE28" t="str">
        <f>IFERROR(VLOOKUP(AC28,блюда!$A:$U,5,FALSE)," ")</f>
        <v xml:space="preserve"> </v>
      </c>
      <c r="AF28" t="str">
        <f>IFERROR(VLOOKUP(AC28,блюда!$A:$U,6,FALSE)," ")</f>
        <v xml:space="preserve"> </v>
      </c>
      <c r="AG28" t="str">
        <f>IFERROR(VLOOKUP(AC28,блюда!$A:$U,8,FALSE)," ")</f>
        <v xml:space="preserve"> </v>
      </c>
      <c r="AH28" t="str">
        <f>IFERROR(VLOOKUP(AC28,блюда!$A:$U,9,FALSE)," ")</f>
        <v xml:space="preserve"> </v>
      </c>
      <c r="AI28" t="str">
        <f>IFERROR(VLOOKUP(AC28,блюда!$A:$U,11,FALSE)," ")</f>
        <v xml:space="preserve"> </v>
      </c>
      <c r="AJ28" t="str">
        <f>IFERROR(VLOOKUP(AC28,блюда!$A:$U,12,FALSE)," ")</f>
        <v xml:space="preserve"> </v>
      </c>
      <c r="AK28" t="str">
        <f>IFERROR(VLOOKUP(AC28,блюда!$A:$U,14,FALSE)," ")</f>
        <v xml:space="preserve"> </v>
      </c>
      <c r="AL28" t="str">
        <f>IFERROR(VLOOKUP(AC28,блюда!$A:$U,15,FALSE)," ")</f>
        <v xml:space="preserve"> </v>
      </c>
      <c r="AM28" t="str">
        <f>IFERROR(VLOOKUP(AC28,блюда!$A:$U,17,FALSE)," ")</f>
        <v xml:space="preserve"> </v>
      </c>
      <c r="AN28" t="str">
        <f>IFERROR(VLOOKUP(AC28,блюда!$A:$U,18,FALSE)," ")</f>
        <v xml:space="preserve"> </v>
      </c>
      <c r="AO28" t="str">
        <f>IFERROR(VLOOKUP(AC28,блюда!$A:$U,20,FALSE)," ")</f>
        <v xml:space="preserve"> </v>
      </c>
      <c r="AP28">
        <f>меню!F28</f>
        <v>0</v>
      </c>
      <c r="AQ28" t="str">
        <f>IFERROR(VLOOKUP(AP28,блюда!$A:$U,3,FALSE)," ")</f>
        <v xml:space="preserve"> </v>
      </c>
      <c r="AR28" t="str">
        <f>IFERROR(VLOOKUP(AP28,блюда!$A:$U,5,FALSE)," ")</f>
        <v xml:space="preserve"> </v>
      </c>
      <c r="AS28" t="str">
        <f>IFERROR(VLOOKUP(AP28,блюда!$A:$U,6,FALSE)," ")</f>
        <v xml:space="preserve"> </v>
      </c>
      <c r="AT28" t="str">
        <f>IFERROR(VLOOKUP(AP28,блюда!$A:$U,8,FALSE)," ")</f>
        <v xml:space="preserve"> </v>
      </c>
      <c r="AU28" t="str">
        <f>IFERROR(VLOOKUP(AP28,блюда!$A:$U,9,FALSE)," ")</f>
        <v xml:space="preserve"> </v>
      </c>
      <c r="AV28" t="str">
        <f>IFERROR(VLOOKUP(AP28,блюда!$A:$U,11,FALSE)," ")</f>
        <v xml:space="preserve"> </v>
      </c>
      <c r="AW28" t="str">
        <f>IFERROR(VLOOKUP(AP28,блюда!$A:$U,12,FALSE)," ")</f>
        <v xml:space="preserve"> </v>
      </c>
      <c r="AX28" t="str">
        <f>IFERROR(VLOOKUP(AP28,блюда!$A:$U,14,FALSE)," ")</f>
        <v xml:space="preserve"> </v>
      </c>
      <c r="AY28" t="str">
        <f>IFERROR(VLOOKUP(AP28,блюда!$A:$U,15,FALSE)," ")</f>
        <v xml:space="preserve"> </v>
      </c>
      <c r="AZ28" t="str">
        <f>IFERROR(VLOOKUP(AP28,блюда!$A:$U,17,FALSE)," ")</f>
        <v xml:space="preserve"> </v>
      </c>
      <c r="BA28" t="str">
        <f>IFERROR(VLOOKUP(AP28,блюда!$A:$U,18,FALSE)," ")</f>
        <v xml:space="preserve"> </v>
      </c>
      <c r="BB28" t="str">
        <f>IFERROR(VLOOKUP(AP28,блюда!$A:$U,20,FALSE)," ")</f>
        <v xml:space="preserve"> </v>
      </c>
    </row>
    <row r="29" spans="1:54">
      <c r="A29">
        <f>меню!A29</f>
        <v>0</v>
      </c>
      <c r="B29">
        <f>меню!B29</f>
        <v>0</v>
      </c>
      <c r="C29">
        <f>меню!C29</f>
        <v>0</v>
      </c>
      <c r="D29" t="str">
        <f>IFERROR(VLOOKUP(C29,блюда!$A:$U,3,FALSE)," ")</f>
        <v xml:space="preserve"> </v>
      </c>
      <c r="E29" t="str">
        <f>IFERROR(VLOOKUP(C29,блюда!$A:$U,5,FALSE)," ")</f>
        <v xml:space="preserve"> </v>
      </c>
      <c r="F29" t="str">
        <f>IFERROR(VLOOKUP(C29,блюда!$A:$U,6,FALSE)," ")</f>
        <v xml:space="preserve"> </v>
      </c>
      <c r="G29" t="str">
        <f>IFERROR(VLOOKUP(C29,блюда!$A:$U,8,FALSE)," ")</f>
        <v xml:space="preserve"> </v>
      </c>
      <c r="H29" t="str">
        <f>IFERROR(VLOOKUP(C29,блюда!$A:$U,9,FALSE)," ")</f>
        <v xml:space="preserve"> </v>
      </c>
      <c r="I29" t="str">
        <f>IFERROR(VLOOKUP(C29,блюда!$A:$U,11,FALSE)," ")</f>
        <v xml:space="preserve"> </v>
      </c>
      <c r="J29" t="str">
        <f>IFERROR(VLOOKUP(C29,блюда!$A:$U,12,FALSE)," ")</f>
        <v xml:space="preserve"> </v>
      </c>
      <c r="K29" t="str">
        <f>IFERROR(VLOOKUP(C29,блюда!$A:$U,14,FALSE)," ")</f>
        <v xml:space="preserve"> </v>
      </c>
      <c r="L29" t="str">
        <f>IFERROR(VLOOKUP(C29,блюда!$A:$U,15,FALSE)," ")</f>
        <v xml:space="preserve"> </v>
      </c>
      <c r="M29" t="str">
        <f>IFERROR(VLOOKUP(C29,блюда!$A:$U,17,FALSE)," ")</f>
        <v xml:space="preserve"> </v>
      </c>
      <c r="N29" t="str">
        <f>IFERROR(VLOOKUP(C29,блюда!$A:$U,18,FALSE)," ")</f>
        <v xml:space="preserve"> </v>
      </c>
      <c r="O29" t="str">
        <f>IFERROR(VLOOKUP(C29,блюда!$A:$U,20,FALSE)," ")</f>
        <v xml:space="preserve"> </v>
      </c>
      <c r="P29">
        <f>меню!D29</f>
        <v>0</v>
      </c>
      <c r="Q29" t="str">
        <f>IFERROR(VLOOKUP(P29,блюда!$A:$U,3,FALSE)," ")</f>
        <v xml:space="preserve"> </v>
      </c>
      <c r="R29" t="str">
        <f>IFERROR(VLOOKUP(P29,блюда!$A:$U,5,FALSE)," ")</f>
        <v xml:space="preserve"> </v>
      </c>
      <c r="S29" t="str">
        <f>IFERROR(VLOOKUP(P29,блюда!$A:$U,6,FALSE)," ")</f>
        <v xml:space="preserve"> </v>
      </c>
      <c r="T29" t="str">
        <f>IFERROR(VLOOKUP(P29,блюда!$A:$U,8,FALSE)," ")</f>
        <v xml:space="preserve"> </v>
      </c>
      <c r="U29" t="str">
        <f>IFERROR(VLOOKUP(P29,блюда!$A:$U,9,FALSE)," ")</f>
        <v xml:space="preserve"> </v>
      </c>
      <c r="V29" t="str">
        <f>IFERROR(VLOOKUP(P29,блюда!$A:$U,11,FALSE)," ")</f>
        <v xml:space="preserve"> </v>
      </c>
      <c r="W29" t="str">
        <f>IFERROR(VLOOKUP(P29,блюда!$A:$U,12,FALSE)," ")</f>
        <v xml:space="preserve"> </v>
      </c>
      <c r="X29" t="str">
        <f>IFERROR(VLOOKUP(P29,блюда!$A:$U,14,FALSE)," ")</f>
        <v xml:space="preserve"> </v>
      </c>
      <c r="Y29" t="str">
        <f>IFERROR(VLOOKUP(P29,блюда!$A:$U,15,FALSE)," ")</f>
        <v xml:space="preserve"> </v>
      </c>
      <c r="Z29" t="str">
        <f>IFERROR(VLOOKUP(P29,блюда!$A:$U,17,FALSE)," ")</f>
        <v xml:space="preserve"> </v>
      </c>
      <c r="AA29" t="str">
        <f>IFERROR(VLOOKUP(P29,блюда!$A:$U,18,FALSE)," ")</f>
        <v xml:space="preserve"> </v>
      </c>
      <c r="AB29" t="str">
        <f>IFERROR(VLOOKUP(P29,блюда!$A:$U,20,FALSE)," ")</f>
        <v xml:space="preserve"> </v>
      </c>
      <c r="AC29">
        <f>меню!E29</f>
        <v>0</v>
      </c>
      <c r="AD29" t="str">
        <f>IFERROR(VLOOKUP(AC29,блюда!$A:$U,3,FALSE)," ")</f>
        <v xml:space="preserve"> </v>
      </c>
      <c r="AE29" t="str">
        <f>IFERROR(VLOOKUP(AC29,блюда!$A:$U,5,FALSE)," ")</f>
        <v xml:space="preserve"> </v>
      </c>
      <c r="AF29" t="str">
        <f>IFERROR(VLOOKUP(AC29,блюда!$A:$U,6,FALSE)," ")</f>
        <v xml:space="preserve"> </v>
      </c>
      <c r="AG29" t="str">
        <f>IFERROR(VLOOKUP(AC29,блюда!$A:$U,8,FALSE)," ")</f>
        <v xml:space="preserve"> </v>
      </c>
      <c r="AH29" t="str">
        <f>IFERROR(VLOOKUP(AC29,блюда!$A:$U,9,FALSE)," ")</f>
        <v xml:space="preserve"> </v>
      </c>
      <c r="AI29" t="str">
        <f>IFERROR(VLOOKUP(AC29,блюда!$A:$U,11,FALSE)," ")</f>
        <v xml:space="preserve"> </v>
      </c>
      <c r="AJ29" t="str">
        <f>IFERROR(VLOOKUP(AC29,блюда!$A:$U,12,FALSE)," ")</f>
        <v xml:space="preserve"> </v>
      </c>
      <c r="AK29" t="str">
        <f>IFERROR(VLOOKUP(AC29,блюда!$A:$U,14,FALSE)," ")</f>
        <v xml:space="preserve"> </v>
      </c>
      <c r="AL29" t="str">
        <f>IFERROR(VLOOKUP(AC29,блюда!$A:$U,15,FALSE)," ")</f>
        <v xml:space="preserve"> </v>
      </c>
      <c r="AM29" t="str">
        <f>IFERROR(VLOOKUP(AC29,блюда!$A:$U,17,FALSE)," ")</f>
        <v xml:space="preserve"> </v>
      </c>
      <c r="AN29" t="str">
        <f>IFERROR(VLOOKUP(AC29,блюда!$A:$U,18,FALSE)," ")</f>
        <v xml:space="preserve"> </v>
      </c>
      <c r="AO29" t="str">
        <f>IFERROR(VLOOKUP(AC29,блюда!$A:$U,20,FALSE)," ")</f>
        <v xml:space="preserve"> </v>
      </c>
      <c r="AP29">
        <f>меню!F29</f>
        <v>0</v>
      </c>
      <c r="AQ29" t="str">
        <f>IFERROR(VLOOKUP(AP29,блюда!$A:$U,3,FALSE)," ")</f>
        <v xml:space="preserve"> </v>
      </c>
      <c r="AR29" t="str">
        <f>IFERROR(VLOOKUP(AP29,блюда!$A:$U,5,FALSE)," ")</f>
        <v xml:space="preserve"> </v>
      </c>
      <c r="AS29" t="str">
        <f>IFERROR(VLOOKUP(AP29,блюда!$A:$U,6,FALSE)," ")</f>
        <v xml:space="preserve"> </v>
      </c>
      <c r="AT29" t="str">
        <f>IFERROR(VLOOKUP(AP29,блюда!$A:$U,8,FALSE)," ")</f>
        <v xml:space="preserve"> </v>
      </c>
      <c r="AU29" t="str">
        <f>IFERROR(VLOOKUP(AP29,блюда!$A:$U,9,FALSE)," ")</f>
        <v xml:space="preserve"> </v>
      </c>
      <c r="AV29" t="str">
        <f>IFERROR(VLOOKUP(AP29,блюда!$A:$U,11,FALSE)," ")</f>
        <v xml:space="preserve"> </v>
      </c>
      <c r="AW29" t="str">
        <f>IFERROR(VLOOKUP(AP29,блюда!$A:$U,12,FALSE)," ")</f>
        <v xml:space="preserve"> </v>
      </c>
      <c r="AX29" t="str">
        <f>IFERROR(VLOOKUP(AP29,блюда!$A:$U,14,FALSE)," ")</f>
        <v xml:space="preserve"> </v>
      </c>
      <c r="AY29" t="str">
        <f>IFERROR(VLOOKUP(AP29,блюда!$A:$U,15,FALSE)," ")</f>
        <v xml:space="preserve"> </v>
      </c>
      <c r="AZ29" t="str">
        <f>IFERROR(VLOOKUP(AP29,блюда!$A:$U,17,FALSE)," ")</f>
        <v xml:space="preserve"> </v>
      </c>
      <c r="BA29" t="str">
        <f>IFERROR(VLOOKUP(AP29,блюда!$A:$U,18,FALSE)," ")</f>
        <v xml:space="preserve"> </v>
      </c>
      <c r="BB29" t="str">
        <f>IFERROR(VLOOKUP(AP29,блюда!$A:$U,20,FALSE)," ")</f>
        <v xml:space="preserve"> </v>
      </c>
    </row>
    <row r="30" spans="1:54">
      <c r="A30">
        <f>меню!A30</f>
        <v>0</v>
      </c>
      <c r="B30">
        <f>меню!B30</f>
        <v>0</v>
      </c>
      <c r="C30">
        <f>меню!C30</f>
        <v>0</v>
      </c>
      <c r="D30" t="str">
        <f>IFERROR(VLOOKUP(C30,блюда!$A:$U,3,FALSE)," ")</f>
        <v xml:space="preserve"> </v>
      </c>
      <c r="E30" t="str">
        <f>IFERROR(VLOOKUP(C30,блюда!$A:$U,5,FALSE)," ")</f>
        <v xml:space="preserve"> </v>
      </c>
      <c r="F30" t="str">
        <f>IFERROR(VLOOKUP(C30,блюда!$A:$U,6,FALSE)," ")</f>
        <v xml:space="preserve"> </v>
      </c>
      <c r="G30" t="str">
        <f>IFERROR(VLOOKUP(C30,блюда!$A:$U,8,FALSE)," ")</f>
        <v xml:space="preserve"> </v>
      </c>
      <c r="H30" t="str">
        <f>IFERROR(VLOOKUP(C30,блюда!$A:$U,9,FALSE)," ")</f>
        <v xml:space="preserve"> </v>
      </c>
      <c r="I30" t="str">
        <f>IFERROR(VLOOKUP(C30,блюда!$A:$U,11,FALSE)," ")</f>
        <v xml:space="preserve"> </v>
      </c>
      <c r="J30" t="str">
        <f>IFERROR(VLOOKUP(C30,блюда!$A:$U,12,FALSE)," ")</f>
        <v xml:space="preserve"> </v>
      </c>
      <c r="K30" t="str">
        <f>IFERROR(VLOOKUP(C30,блюда!$A:$U,14,FALSE)," ")</f>
        <v xml:space="preserve"> </v>
      </c>
      <c r="L30" t="str">
        <f>IFERROR(VLOOKUP(C30,блюда!$A:$U,15,FALSE)," ")</f>
        <v xml:space="preserve"> </v>
      </c>
      <c r="M30" t="str">
        <f>IFERROR(VLOOKUP(C30,блюда!$A:$U,17,FALSE)," ")</f>
        <v xml:space="preserve"> </v>
      </c>
      <c r="N30" t="str">
        <f>IFERROR(VLOOKUP(C30,блюда!$A:$U,18,FALSE)," ")</f>
        <v xml:space="preserve"> </v>
      </c>
      <c r="O30" t="str">
        <f>IFERROR(VLOOKUP(C30,блюда!$A:$U,20,FALSE)," ")</f>
        <v xml:space="preserve"> </v>
      </c>
      <c r="P30">
        <f>меню!D30</f>
        <v>0</v>
      </c>
      <c r="Q30" t="str">
        <f>IFERROR(VLOOKUP(P30,блюда!$A:$U,3,FALSE)," ")</f>
        <v xml:space="preserve"> </v>
      </c>
      <c r="R30" t="str">
        <f>IFERROR(VLOOKUP(P30,блюда!$A:$U,5,FALSE)," ")</f>
        <v xml:space="preserve"> </v>
      </c>
      <c r="S30" t="str">
        <f>IFERROR(VLOOKUP(P30,блюда!$A:$U,6,FALSE)," ")</f>
        <v xml:space="preserve"> </v>
      </c>
      <c r="T30" t="str">
        <f>IFERROR(VLOOKUP(P30,блюда!$A:$U,8,FALSE)," ")</f>
        <v xml:space="preserve"> </v>
      </c>
      <c r="U30" t="str">
        <f>IFERROR(VLOOKUP(P30,блюда!$A:$U,9,FALSE)," ")</f>
        <v xml:space="preserve"> </v>
      </c>
      <c r="V30" t="str">
        <f>IFERROR(VLOOKUP(P30,блюда!$A:$U,11,FALSE)," ")</f>
        <v xml:space="preserve"> </v>
      </c>
      <c r="W30" t="str">
        <f>IFERROR(VLOOKUP(P30,блюда!$A:$U,12,FALSE)," ")</f>
        <v xml:space="preserve"> </v>
      </c>
      <c r="X30" t="str">
        <f>IFERROR(VLOOKUP(P30,блюда!$A:$U,14,FALSE)," ")</f>
        <v xml:space="preserve"> </v>
      </c>
      <c r="Y30" t="str">
        <f>IFERROR(VLOOKUP(P30,блюда!$A:$U,15,FALSE)," ")</f>
        <v xml:space="preserve"> </v>
      </c>
      <c r="Z30" t="str">
        <f>IFERROR(VLOOKUP(P30,блюда!$A:$U,17,FALSE)," ")</f>
        <v xml:space="preserve"> </v>
      </c>
      <c r="AA30" t="str">
        <f>IFERROR(VLOOKUP(P30,блюда!$A:$U,18,FALSE)," ")</f>
        <v xml:space="preserve"> </v>
      </c>
      <c r="AB30" t="str">
        <f>IFERROR(VLOOKUP(P30,блюда!$A:$U,20,FALSE)," ")</f>
        <v xml:space="preserve"> </v>
      </c>
      <c r="AC30">
        <f>меню!E30</f>
        <v>0</v>
      </c>
      <c r="AD30" t="str">
        <f>IFERROR(VLOOKUP(AC30,блюда!$A:$U,3,FALSE)," ")</f>
        <v xml:space="preserve"> </v>
      </c>
      <c r="AE30" t="str">
        <f>IFERROR(VLOOKUP(AC30,блюда!$A:$U,5,FALSE)," ")</f>
        <v xml:space="preserve"> </v>
      </c>
      <c r="AF30" t="str">
        <f>IFERROR(VLOOKUP(AC30,блюда!$A:$U,6,FALSE)," ")</f>
        <v xml:space="preserve"> </v>
      </c>
      <c r="AG30" t="str">
        <f>IFERROR(VLOOKUP(AC30,блюда!$A:$U,8,FALSE)," ")</f>
        <v xml:space="preserve"> </v>
      </c>
      <c r="AH30" t="str">
        <f>IFERROR(VLOOKUP(AC30,блюда!$A:$U,9,FALSE)," ")</f>
        <v xml:space="preserve"> </v>
      </c>
      <c r="AI30" t="str">
        <f>IFERROR(VLOOKUP(AC30,блюда!$A:$U,11,FALSE)," ")</f>
        <v xml:space="preserve"> </v>
      </c>
      <c r="AJ30" t="str">
        <f>IFERROR(VLOOKUP(AC30,блюда!$A:$U,12,FALSE)," ")</f>
        <v xml:space="preserve"> </v>
      </c>
      <c r="AK30" t="str">
        <f>IFERROR(VLOOKUP(AC30,блюда!$A:$U,14,FALSE)," ")</f>
        <v xml:space="preserve"> </v>
      </c>
      <c r="AL30" t="str">
        <f>IFERROR(VLOOKUP(AC30,блюда!$A:$U,15,FALSE)," ")</f>
        <v xml:space="preserve"> </v>
      </c>
      <c r="AM30" t="str">
        <f>IFERROR(VLOOKUP(AC30,блюда!$A:$U,17,FALSE)," ")</f>
        <v xml:space="preserve"> </v>
      </c>
      <c r="AN30" t="str">
        <f>IFERROR(VLOOKUP(AC30,блюда!$A:$U,18,FALSE)," ")</f>
        <v xml:space="preserve"> </v>
      </c>
      <c r="AO30" t="str">
        <f>IFERROR(VLOOKUP(AC30,блюда!$A:$U,20,FALSE)," ")</f>
        <v xml:space="preserve"> </v>
      </c>
      <c r="AP30">
        <f>меню!F30</f>
        <v>0</v>
      </c>
      <c r="AQ30" t="str">
        <f>IFERROR(VLOOKUP(AP30,блюда!$A:$U,3,FALSE)," ")</f>
        <v xml:space="preserve"> </v>
      </c>
      <c r="AR30" t="str">
        <f>IFERROR(VLOOKUP(AP30,блюда!$A:$U,5,FALSE)," ")</f>
        <v xml:space="preserve"> </v>
      </c>
      <c r="AS30" t="str">
        <f>IFERROR(VLOOKUP(AP30,блюда!$A:$U,6,FALSE)," ")</f>
        <v xml:space="preserve"> </v>
      </c>
      <c r="AT30" t="str">
        <f>IFERROR(VLOOKUP(AP30,блюда!$A:$U,8,FALSE)," ")</f>
        <v xml:space="preserve"> </v>
      </c>
      <c r="AU30" t="str">
        <f>IFERROR(VLOOKUP(AP30,блюда!$A:$U,9,FALSE)," ")</f>
        <v xml:space="preserve"> </v>
      </c>
      <c r="AV30" t="str">
        <f>IFERROR(VLOOKUP(AP30,блюда!$A:$U,11,FALSE)," ")</f>
        <v xml:space="preserve"> </v>
      </c>
      <c r="AW30" t="str">
        <f>IFERROR(VLOOKUP(AP30,блюда!$A:$U,12,FALSE)," ")</f>
        <v xml:space="preserve"> </v>
      </c>
      <c r="AX30" t="str">
        <f>IFERROR(VLOOKUP(AP30,блюда!$A:$U,14,FALSE)," ")</f>
        <v xml:space="preserve"> </v>
      </c>
      <c r="AY30" t="str">
        <f>IFERROR(VLOOKUP(AP30,блюда!$A:$U,15,FALSE)," ")</f>
        <v xml:space="preserve"> </v>
      </c>
      <c r="AZ30" t="str">
        <f>IFERROR(VLOOKUP(AP30,блюда!$A:$U,17,FALSE)," ")</f>
        <v xml:space="preserve"> </v>
      </c>
      <c r="BA30" t="str">
        <f>IFERROR(VLOOKUP(AP30,блюда!$A:$U,18,FALSE)," ")</f>
        <v xml:space="preserve"> </v>
      </c>
      <c r="BB30" t="str">
        <f>IFERROR(VLOOKUP(AP30,блюда!$A:$U,20,FALSE)," ")</f>
        <v xml:space="preserve"> 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0"/>
  <sheetViews>
    <sheetView topLeftCell="A4" workbookViewId="0">
      <selection activeCell="G17" sqref="G17"/>
    </sheetView>
  </sheetViews>
  <sheetFormatPr defaultColWidth="8.85546875" defaultRowHeight="15"/>
  <cols>
    <col min="1" max="1" width="11.140625" customWidth="1"/>
    <col min="2" max="2" width="17.140625" customWidth="1"/>
    <col min="3" max="3" width="22.42578125" customWidth="1"/>
    <col min="4" max="4" width="17.140625" customWidth="1"/>
    <col min="5" max="8" width="14.7109375" customWidth="1"/>
  </cols>
  <sheetData>
    <row r="1" spans="1:8">
      <c r="A1" t="s">
        <v>44</v>
      </c>
      <c r="B1" t="s">
        <v>45</v>
      </c>
      <c r="C1" t="s">
        <v>113</v>
      </c>
      <c r="D1" t="s">
        <v>114</v>
      </c>
      <c r="E1" t="s">
        <v>130</v>
      </c>
      <c r="F1" t="s">
        <v>131</v>
      </c>
      <c r="G1" t="s">
        <v>132</v>
      </c>
      <c r="H1" t="s">
        <v>133</v>
      </c>
    </row>
    <row r="2" spans="1:8" ht="7.5" customHeight="1">
      <c r="A2" t="str">
        <f>продукты!A2</f>
        <v xml:space="preserve"> </v>
      </c>
      <c r="B2" t="str">
        <f>продукты!B2</f>
        <v xml:space="preserve"> </v>
      </c>
    </row>
    <row r="3" spans="1:8">
      <c r="A3" t="str">
        <f>продукты!A3</f>
        <v>вода</v>
      </c>
      <c r="B3" t="str">
        <f>продукты!B3</f>
        <v>л.</v>
      </c>
      <c r="C3">
        <f>продукты!C3</f>
        <v>20</v>
      </c>
      <c r="E3">
        <f>SUMIF('подсчет продуктов'!D:D,A3,'подсчет продуктов'!E:E)+SUMIF('подсчет продуктов'!F:F,A3,'подсчет продуктов'!G:G)+SUMIF('подсчет продуктов'!H:H,A3,'подсчет продуктов'!I:I)+SUMIF('подсчет продуктов'!J:J,A3,'подсчет продуктов'!K:K)+SUMIF('подсчет продуктов'!L:L,A3,'подсчет продуктов'!M:M)+SUMIF('подсчет продуктов'!N:N,A3,'подсчет продуктов'!O:O)</f>
        <v>12.5</v>
      </c>
      <c r="F3">
        <f>SUMIF('подсчет продуктов'!Q:Q,A3,'подсчет продуктов'!R:R)+SUMIF('подсчет продуктов'!S:S,A3,'подсчет продуктов'!T:T)+SUMIF('подсчет продуктов'!U:U,A3,'подсчет продуктов'!V:V)+SUMIF('подсчет продуктов'!W:W,A3,'подсчет продуктов'!X:X)+SUMIF('подсчет продуктов'!Y:Y,A3,'подсчет продуктов'!Z:Z)+SUMIF('подсчет продуктов'!AA:AA,A3,'подсчет продуктов'!AB:AB)</f>
        <v>30</v>
      </c>
      <c r="G3">
        <f>SUMIF('подсчет продуктов'!AD:AD,A3,'подсчет продуктов'!AE:AE)+SUMIF('подсчет продуктов'!AF:AF,A3,'подсчет продуктов'!AG:AG)+SUMIF('подсчет продуктов'!AH:AH,A3,'подсчет продуктов'!AI:AI)+SUMIF('подсчет продуктов'!AJ:AJ,A3,'подсчет продуктов'!AK:AK)+SUMIF('подсчет продуктов'!AL:AL,A3,'подсчет продуктов'!AM:AM)+SUMIF('подсчет продуктов'!AN:AN,A3,'подсчет продуктов'!AO:AO)</f>
        <v>5</v>
      </c>
      <c r="H3">
        <f>SUMIF('подсчет продуктов'!AQ:AQ,A3,'подсчет продуктов'!AR:AR)+SUMIF('подсчет продуктов'!AS:AS,A3,'подсчет продуктов'!AT:AT)+SUMIF('подсчет продуктов'!AU:AU,A3,'подсчет продуктов'!AV:AV)+SUMIF('подсчет продуктов'!AW:AW,A3,'подсчет продуктов'!AX:AX)+SUMIF('подсчет продуктов'!AY:AY,A3,'подсчет продуктов'!AZ:AZ)+SUMIF('подсчет продуктов'!BA:BA,A3,'подсчет продуктов'!BB:BB)</f>
        <v>0</v>
      </c>
    </row>
    <row r="4" spans="1:8">
      <c r="A4" t="str">
        <f>продукты!A4</f>
        <v>соль</v>
      </c>
      <c r="B4" t="str">
        <f>продукты!B4</f>
        <v>ст. л.</v>
      </c>
      <c r="C4">
        <f>продукты!C4</f>
        <v>1</v>
      </c>
      <c r="E4">
        <f>SUMIF('подсчет продуктов'!D:D,A4,'подсчет продуктов'!E:E)+SUMIF('подсчет продуктов'!F:F,A4,'подсчет продуктов'!G:G)+SUMIF('подсчет продуктов'!H:H,A4,'подсчет продуктов'!I:I)+SUMIF('подсчет продуктов'!J:J,A4,'подсчет продуктов'!K:K)+SUMIF('подсчет продуктов'!L:L,A4,'подсчет продуктов'!M:M)+SUMIF('подсчет продуктов'!N:N,A4,'подсчет продуктов'!O:O)</f>
        <v>4</v>
      </c>
      <c r="F4">
        <f>SUMIF('подсчет продуктов'!Q:Q,A4,'подсчет продуктов'!R:R)+SUMIF('подсчет продуктов'!S:S,A4,'подсчет продуктов'!T:T)+SUMIF('подсчет продуктов'!U:U,A4,'подсчет продуктов'!V:V)+SUMIF('подсчет продуктов'!W:W,A4,'подсчет продуктов'!X:X)+SUMIF('подсчет продуктов'!Y:Y,A4,'подсчет продуктов'!Z:Z)+SUMIF('подсчет продуктов'!AA:AA,A4,'подсчет продуктов'!AB:AB)</f>
        <v>0</v>
      </c>
      <c r="G4">
        <f>SUMIF('подсчет продуктов'!AD:AD,A4,'подсчет продуктов'!AE:AE)+SUMIF('подсчет продуктов'!AF:AF,A4,'подсчет продуктов'!AG:AG)+SUMIF('подсчет продуктов'!AH:AH,A4,'подсчет продуктов'!AI:AI)+SUMIF('подсчет продуктов'!AJ:AJ,A4,'подсчет продуктов'!AK:AK)+SUMIF('подсчет продуктов'!AL:AL,A4,'подсчет продуктов'!AM:AM)+SUMIF('подсчет продуктов'!AN:AN,A4,'подсчет продуктов'!AO:AO)</f>
        <v>0</v>
      </c>
      <c r="H4">
        <f>SUMIF('подсчет продуктов'!AQ:AQ,A4,'подсчет продуктов'!AR:AR)+SUMIF('подсчет продуктов'!AS:AS,A4,'подсчет продуктов'!AT:AT)+SUMIF('подсчет продуктов'!AU:AU,A4,'подсчет продуктов'!AV:AV)+SUMIF('подсчет продуктов'!AW:AW,A4,'подсчет продуктов'!AX:AX)+SUMIF('подсчет продуктов'!AY:AY,A4,'подсчет продуктов'!AZ:AZ)+SUMIF('подсчет продуктов'!BA:BA,A4,'подсчет продуктов'!BB:BB)</f>
        <v>0</v>
      </c>
    </row>
    <row r="5" spans="1:8">
      <c r="A5" t="str">
        <f>продукты!A5</f>
        <v>хлеб</v>
      </c>
      <c r="B5" t="str">
        <f>продукты!B5</f>
        <v>бух.</v>
      </c>
      <c r="C5">
        <f>продукты!C5</f>
        <v>50</v>
      </c>
      <c r="E5">
        <f>SUMIF('подсчет продуктов'!D:D,A5,'подсчет продуктов'!E:E)+SUMIF('подсчет продуктов'!F:F,A5,'подсчет продуктов'!G:G)+SUMIF('подсчет продуктов'!H:H,A5,'подсчет продуктов'!I:I)+SUMIF('подсчет продуктов'!J:J,A5,'подсчет продуктов'!K:K)+SUMIF('подсчет продуктов'!L:L,A5,'подсчет продуктов'!M:M)+SUMIF('подсчет продуктов'!N:N,A5,'подсчет продуктов'!O:O)</f>
        <v>0.5</v>
      </c>
      <c r="F5">
        <f>SUMIF('подсчет продуктов'!Q:Q,A5,'подсчет продуктов'!R:R)+SUMIF('подсчет продуктов'!S:S,A5,'подсчет продуктов'!T:T)+SUMIF('подсчет продуктов'!U:U,A5,'подсчет продуктов'!V:V)+SUMIF('подсчет продуктов'!W:W,A5,'подсчет продуктов'!X:X)+SUMIF('подсчет продуктов'!Y:Y,A5,'подсчет продуктов'!Z:Z)+SUMIF('подсчет продуктов'!AA:AA,A5,'подсчет продуктов'!AB:AB)</f>
        <v>0.5</v>
      </c>
      <c r="G5">
        <f>SUMIF('подсчет продуктов'!AD:AD,A5,'подсчет продуктов'!AE:AE)+SUMIF('подсчет продуктов'!AF:AF,A5,'подсчет продуктов'!AG:AG)+SUMIF('подсчет продуктов'!AH:AH,A5,'подсчет продуктов'!AI:AI)+SUMIF('подсчет продуктов'!AJ:AJ,A5,'подсчет продуктов'!AK:AK)+SUMIF('подсчет продуктов'!AL:AL,A5,'подсчет продуктов'!AM:AM)+SUMIF('подсчет продуктов'!AN:AN,A5,'подсчет продуктов'!AO:AO)</f>
        <v>0.5</v>
      </c>
      <c r="H5">
        <f>SUMIF('подсчет продуктов'!AQ:AQ,A5,'подсчет продуктов'!AR:AR)+SUMIF('подсчет продуктов'!AS:AS,A5,'подсчет продуктов'!AT:AT)+SUMIF('подсчет продуктов'!AU:AU,A5,'подсчет продуктов'!AV:AV)+SUMIF('подсчет продуктов'!AW:AW,A5,'подсчет продуктов'!AX:AX)+SUMIF('подсчет продуктов'!AY:AY,A5,'подсчет продуктов'!AZ:AZ)+SUMIF('подсчет продуктов'!BA:BA,A5,'подсчет продуктов'!BB:BB)</f>
        <v>0</v>
      </c>
    </row>
    <row r="6" spans="1:8">
      <c r="A6" t="str">
        <f>продукты!A6</f>
        <v>гречка</v>
      </c>
      <c r="B6" t="str">
        <f>продукты!B6</f>
        <v>кг</v>
      </c>
      <c r="C6">
        <f>продукты!C6</f>
        <v>100</v>
      </c>
      <c r="E6">
        <f>SUMIF('подсчет продуктов'!D:D,A6,'подсчет продуктов'!E:E)+SUMIF('подсчет продуктов'!F:F,A6,'подсчет продуктов'!G:G)+SUMIF('подсчет продуктов'!H:H,A6,'подсчет продуктов'!I:I)+SUMIF('подсчет продуктов'!J:J,A6,'подсчет продуктов'!K:K)+SUMIF('подсчет продуктов'!L:L,A6,'подсчет продуктов'!M:M)+SUMIF('подсчет продуктов'!N:N,A6,'подсчет продуктов'!O:O)</f>
        <v>0.5</v>
      </c>
      <c r="F6">
        <f>SUMIF('подсчет продуктов'!Q:Q,A6,'подсчет продуктов'!R:R)+SUMIF('подсчет продуктов'!S:S,A6,'подсчет продуктов'!T:T)+SUMIF('подсчет продуктов'!U:U,A6,'подсчет продуктов'!V:V)+SUMIF('подсчет продуктов'!W:W,A6,'подсчет продуктов'!X:X)+SUMIF('подсчет продуктов'!Y:Y,A6,'подсчет продуктов'!Z:Z)+SUMIF('подсчет продуктов'!AA:AA,A6,'подсчет продуктов'!AB:AB)</f>
        <v>0</v>
      </c>
      <c r="G6">
        <f>SUMIF('подсчет продуктов'!AD:AD,A6,'подсчет продуктов'!AE:AE)+SUMIF('подсчет продуктов'!AF:AF,A6,'подсчет продуктов'!AG:AG)+SUMIF('подсчет продуктов'!AH:AH,A6,'подсчет продуктов'!AI:AI)+SUMIF('подсчет продуктов'!AJ:AJ,A6,'подсчет продуктов'!AK:AK)+SUMIF('подсчет продуктов'!AL:AL,A6,'подсчет продуктов'!AM:AM)+SUMIF('подсчет продуктов'!AN:AN,A6,'подсчет продуктов'!AO:AO)</f>
        <v>0</v>
      </c>
      <c r="H6">
        <f>SUMIF('подсчет продуктов'!AQ:AQ,A6,'подсчет продуктов'!AR:AR)+SUMIF('подсчет продуктов'!AS:AS,A6,'подсчет продуктов'!AT:AT)+SUMIF('подсчет продуктов'!AU:AU,A6,'подсчет продуктов'!AV:AV)+SUMIF('подсчет продуктов'!AW:AW,A6,'подсчет продуктов'!AX:AX)+SUMIF('подсчет продуктов'!AY:AY,A6,'подсчет продуктов'!AZ:AZ)+SUMIF('подсчет продуктов'!BA:BA,A6,'подсчет продуктов'!BB:BB)</f>
        <v>0</v>
      </c>
    </row>
    <row r="7" spans="1:8">
      <c r="A7" t="str">
        <f>продукты!A7</f>
        <v>овсянка</v>
      </c>
      <c r="B7" t="str">
        <f>продукты!B7</f>
        <v>кг</v>
      </c>
      <c r="C7">
        <f>продукты!C7</f>
        <v>100</v>
      </c>
      <c r="E7">
        <f>SUMIF('подсчет продуктов'!D:D,A7,'подсчет продуктов'!E:E)+SUMIF('подсчет продуктов'!F:F,A7,'подсчет продуктов'!G:G)+SUMIF('подсчет продуктов'!H:H,A7,'подсчет продуктов'!I:I)+SUMIF('подсчет продуктов'!J:J,A7,'подсчет продуктов'!K:K)+SUMIF('подсчет продуктов'!L:L,A7,'подсчет продуктов'!M:M)+SUMIF('подсчет продуктов'!N:N,A7,'подсчет продуктов'!O:O)</f>
        <v>0</v>
      </c>
      <c r="F7">
        <f>SUMIF('подсчет продуктов'!Q:Q,A7,'подсчет продуктов'!R:R)+SUMIF('подсчет продуктов'!S:S,A7,'подсчет продуктов'!T:T)+SUMIF('подсчет продуктов'!U:U,A7,'подсчет продуктов'!V:V)+SUMIF('подсчет продуктов'!W:W,A7,'подсчет продуктов'!X:X)+SUMIF('подсчет продуктов'!Y:Y,A7,'подсчет продуктов'!Z:Z)+SUMIF('подсчет продуктов'!AA:AA,A7,'подсчет продуктов'!AB:AB)</f>
        <v>0</v>
      </c>
      <c r="G7">
        <f>SUMIF('подсчет продуктов'!AD:AD,A7,'подсчет продуктов'!AE:AE)+SUMIF('подсчет продуктов'!AF:AF,A7,'подсчет продуктов'!AG:AG)+SUMIF('подсчет продуктов'!AH:AH,A7,'подсчет продуктов'!AI:AI)+SUMIF('подсчет продуктов'!AJ:AJ,A7,'подсчет продуктов'!AK:AK)+SUMIF('подсчет продуктов'!AL:AL,A7,'подсчет продуктов'!AM:AM)+SUMIF('подсчет продуктов'!AN:AN,A7,'подсчет продуктов'!AO:AO)</f>
        <v>0</v>
      </c>
      <c r="H7">
        <f>SUMIF('подсчет продуктов'!AQ:AQ,A7,'подсчет продуктов'!AR:AR)+SUMIF('подсчет продуктов'!AS:AS,A7,'подсчет продуктов'!AT:AT)+SUMIF('подсчет продуктов'!AU:AU,A7,'подсчет продуктов'!AV:AV)+SUMIF('подсчет продуктов'!AW:AW,A7,'подсчет продуктов'!AX:AX)+SUMIF('подсчет продуктов'!AY:AY,A7,'подсчет продуктов'!AZ:AZ)+SUMIF('подсчет продуктов'!BA:BA,A7,'подсчет продуктов'!BB:BB)</f>
        <v>0</v>
      </c>
    </row>
    <row r="8" spans="1:8">
      <c r="A8" t="str">
        <f>продукты!A8</f>
        <v>рис</v>
      </c>
      <c r="B8" t="str">
        <f>продукты!B8</f>
        <v>кг</v>
      </c>
      <c r="C8">
        <f>продукты!C8</f>
        <v>100</v>
      </c>
      <c r="E8">
        <f>SUMIF('подсчет продуктов'!D:D,A8,'подсчет продуктов'!E:E)+SUMIF('подсчет продуктов'!F:F,A8,'подсчет продуктов'!G:G)+SUMIF('подсчет продуктов'!H:H,A8,'подсчет продуктов'!I:I)+SUMIF('подсчет продуктов'!J:J,A8,'подсчет продуктов'!K:K)+SUMIF('подсчет продуктов'!L:L,A8,'подсчет продуктов'!M:M)+SUMIF('подсчет продуктов'!N:N,A8,'подсчет продуктов'!O:O)</f>
        <v>0</v>
      </c>
      <c r="F8">
        <f>SUMIF('подсчет продуктов'!Q:Q,A8,'подсчет продуктов'!R:R)+SUMIF('подсчет продуктов'!S:S,A8,'подсчет продуктов'!T:T)+SUMIF('подсчет продуктов'!U:U,A8,'подсчет продуктов'!V:V)+SUMIF('подсчет продуктов'!W:W,A8,'подсчет продуктов'!X:X)+SUMIF('подсчет продуктов'!Y:Y,A8,'подсчет продуктов'!Z:Z)+SUMIF('подсчет продуктов'!AA:AA,A8,'подсчет продуктов'!AB:AB)</f>
        <v>0</v>
      </c>
      <c r="G8">
        <f>SUMIF('подсчет продуктов'!AD:AD,A8,'подсчет продуктов'!AE:AE)+SUMIF('подсчет продуктов'!AF:AF,A8,'подсчет продуктов'!AG:AG)+SUMIF('подсчет продуктов'!AH:AH,A8,'подсчет продуктов'!AI:AI)+SUMIF('подсчет продуктов'!AJ:AJ,A8,'подсчет продуктов'!AK:AK)+SUMIF('подсчет продуктов'!AL:AL,A8,'подсчет продуктов'!AM:AM)+SUMIF('подсчет продуктов'!AN:AN,A8,'подсчет продуктов'!AO:AO)</f>
        <v>0</v>
      </c>
      <c r="H8">
        <f>SUMIF('подсчет продуктов'!AQ:AQ,A8,'подсчет продуктов'!AR:AR)+SUMIF('подсчет продуктов'!AS:AS,A8,'подсчет продуктов'!AT:AT)+SUMIF('подсчет продуктов'!AU:AU,A8,'подсчет продуктов'!AV:AV)+SUMIF('подсчет продуктов'!AW:AW,A8,'подсчет продуктов'!AX:AX)+SUMIF('подсчет продуктов'!AY:AY,A8,'подсчет продуктов'!AZ:AZ)+SUMIF('подсчет продуктов'!BA:BA,A8,'подсчет продуктов'!BB:BB)</f>
        <v>0</v>
      </c>
    </row>
    <row r="9" spans="1:8">
      <c r="A9" t="str">
        <f>продукты!A9</f>
        <v>вермишель</v>
      </c>
      <c r="B9" t="str">
        <f>продукты!B9</f>
        <v>кг</v>
      </c>
      <c r="C9">
        <f>продукты!C9</f>
        <v>100</v>
      </c>
      <c r="E9">
        <f>SUMIF('подсчет продуктов'!D:D,A9,'подсчет продуктов'!E:E)+SUMIF('подсчет продуктов'!F:F,A9,'подсчет продуктов'!G:G)+SUMIF('подсчет продуктов'!H:H,A9,'подсчет продуктов'!I:I)+SUMIF('подсчет продуктов'!J:J,A9,'подсчет продуктов'!K:K)+SUMIF('подсчет продуктов'!L:L,A9,'подсчет продуктов'!M:M)+SUMIF('подсчет продуктов'!N:N,A9,'подсчет продуктов'!O:O)</f>
        <v>0.3</v>
      </c>
      <c r="F9">
        <f>SUMIF('подсчет продуктов'!Q:Q,A9,'подсчет продуктов'!R:R)+SUMIF('подсчет продуктов'!S:S,A9,'подсчет продуктов'!T:T)+SUMIF('подсчет продуктов'!U:U,A9,'подсчет продуктов'!V:V)+SUMIF('подсчет продуктов'!W:W,A9,'подсчет продуктов'!X:X)+SUMIF('подсчет продуктов'!Y:Y,A9,'подсчет продуктов'!Z:Z)+SUMIF('подсчет продуктов'!AA:AA,A9,'подсчет продуктов'!AB:AB)</f>
        <v>0.3</v>
      </c>
      <c r="G9">
        <f>SUMIF('подсчет продуктов'!AD:AD,A9,'подсчет продуктов'!AE:AE)+SUMIF('подсчет продуктов'!AF:AF,A9,'подсчет продуктов'!AG:AG)+SUMIF('подсчет продуктов'!AH:AH,A9,'подсчет продуктов'!AI:AI)+SUMIF('подсчет продуктов'!AJ:AJ,A9,'подсчет продуктов'!AK:AK)+SUMIF('подсчет продуктов'!AL:AL,A9,'подсчет продуктов'!AM:AM)+SUMIF('подсчет продуктов'!AN:AN,A9,'подсчет продуктов'!AO:AO)</f>
        <v>0</v>
      </c>
      <c r="H9">
        <f>SUMIF('подсчет продуктов'!AQ:AQ,A9,'подсчет продуктов'!AR:AR)+SUMIF('подсчет продуктов'!AS:AS,A9,'подсчет продуктов'!AT:AT)+SUMIF('подсчет продуктов'!AU:AU,A9,'подсчет продуктов'!AV:AV)+SUMIF('подсчет продуктов'!AW:AW,A9,'подсчет продуктов'!AX:AX)+SUMIF('подсчет продуктов'!AY:AY,A9,'подсчет продуктов'!AZ:AZ)+SUMIF('подсчет продуктов'!BA:BA,A9,'подсчет продуктов'!BB:BB)</f>
        <v>0</v>
      </c>
    </row>
    <row r="10" spans="1:8">
      <c r="A10" t="str">
        <f>продукты!A10</f>
        <v>сосиски</v>
      </c>
      <c r="B10" t="str">
        <f>продукты!B10</f>
        <v>кг</v>
      </c>
      <c r="C10">
        <f>продукты!C10</f>
        <v>200</v>
      </c>
      <c r="E10">
        <f>SUMIF('подсчет продуктов'!D:D,A10,'подсчет продуктов'!E:E)+SUMIF('подсчет продуктов'!F:F,A10,'подсчет продуктов'!G:G)+SUMIF('подсчет продуктов'!H:H,A10,'подсчет продуктов'!I:I)+SUMIF('подсчет продуктов'!J:J,A10,'подсчет продуктов'!K:K)+SUMIF('подсчет продуктов'!L:L,A10,'подсчет продуктов'!M:M)+SUMIF('подсчет продуктов'!N:N,A10,'подсчет продуктов'!O:O)</f>
        <v>0</v>
      </c>
      <c r="F10">
        <f>SUMIF('подсчет продуктов'!Q:Q,A10,'подсчет продуктов'!R:R)+SUMIF('подсчет продуктов'!S:S,A10,'подсчет продуктов'!T:T)+SUMIF('подсчет продуктов'!U:U,A10,'подсчет продуктов'!V:V)+SUMIF('подсчет продуктов'!W:W,A10,'подсчет продуктов'!X:X)+SUMIF('подсчет продуктов'!Y:Y,A10,'подсчет продуктов'!Z:Z)+SUMIF('подсчет продуктов'!AA:AA,A10,'подсчет продуктов'!AB:AB)</f>
        <v>0</v>
      </c>
      <c r="G10">
        <f>SUMIF('подсчет продуктов'!AD:AD,A10,'подсчет продуктов'!AE:AE)+SUMIF('подсчет продуктов'!AF:AF,A10,'подсчет продуктов'!AG:AG)+SUMIF('подсчет продуктов'!AH:AH,A10,'подсчет продуктов'!AI:AI)+SUMIF('подсчет продуктов'!AJ:AJ,A10,'подсчет продуктов'!AK:AK)+SUMIF('подсчет продуктов'!AL:AL,A10,'подсчет продуктов'!AM:AM)+SUMIF('подсчет продуктов'!AN:AN,A10,'подсчет продуктов'!AO:AO)</f>
        <v>0</v>
      </c>
      <c r="H10">
        <f>SUMIF('подсчет продуктов'!AQ:AQ,A10,'подсчет продуктов'!AR:AR)+SUMIF('подсчет продуктов'!AS:AS,A10,'подсчет продуктов'!AT:AT)+SUMIF('подсчет продуктов'!AU:AU,A10,'подсчет продуктов'!AV:AV)+SUMIF('подсчет продуктов'!AW:AW,A10,'подсчет продуктов'!AX:AX)+SUMIF('подсчет продуктов'!AY:AY,A10,'подсчет продуктов'!AZ:AZ)+SUMIF('подсчет продуктов'!BA:BA,A10,'подсчет продуктов'!BB:BB)</f>
        <v>0</v>
      </c>
    </row>
    <row r="11" spans="1:8">
      <c r="A11" t="str">
        <f>продукты!A11</f>
        <v>тушенка</v>
      </c>
      <c r="B11" t="str">
        <f>продукты!B11</f>
        <v>бан. (по 400г)</v>
      </c>
      <c r="C11">
        <f>продукты!C11</f>
        <v>150</v>
      </c>
      <c r="E11">
        <f>SUMIF('подсчет продуктов'!D:D,A11,'подсчет продуктов'!E:E)+SUMIF('подсчет продуктов'!F:F,A11,'подсчет продуктов'!G:G)+SUMIF('подсчет продуктов'!H:H,A11,'подсчет продуктов'!I:I)+SUMIF('подсчет продуктов'!J:J,A11,'подсчет продуктов'!K:K)+SUMIF('подсчет продуктов'!L:L,A11,'подсчет продуктов'!M:M)+SUMIF('подсчет продуктов'!N:N,A11,'подсчет продуктов'!O:O)</f>
        <v>2</v>
      </c>
      <c r="F11">
        <f>SUMIF('подсчет продуктов'!Q:Q,A11,'подсчет продуктов'!R:R)+SUMIF('подсчет продуктов'!S:S,A11,'подсчет продуктов'!T:T)+SUMIF('подсчет продуктов'!U:U,A11,'подсчет продуктов'!V:V)+SUMIF('подсчет продуктов'!W:W,A11,'подсчет продуктов'!X:X)+SUMIF('подсчет продуктов'!Y:Y,A11,'подсчет продуктов'!Z:Z)+SUMIF('подсчет продуктов'!AA:AA,A11,'подсчет продуктов'!AB:AB)</f>
        <v>0</v>
      </c>
      <c r="G11">
        <f>SUMIF('подсчет продуктов'!AD:AD,A11,'подсчет продуктов'!AE:AE)+SUMIF('подсчет продуктов'!AF:AF,A11,'подсчет продуктов'!AG:AG)+SUMIF('подсчет продуктов'!AH:AH,A11,'подсчет продуктов'!AI:AI)+SUMIF('подсчет продуктов'!AJ:AJ,A11,'подсчет продуктов'!AK:AK)+SUMIF('подсчет продуктов'!AL:AL,A11,'подсчет продуктов'!AM:AM)+SUMIF('подсчет продуктов'!AN:AN,A11,'подсчет продуктов'!AO:AO)</f>
        <v>0</v>
      </c>
      <c r="H11">
        <f>SUMIF('подсчет продуктов'!AQ:AQ,A11,'подсчет продуктов'!AR:AR)+SUMIF('подсчет продуктов'!AS:AS,A11,'подсчет продуктов'!AT:AT)+SUMIF('подсчет продуктов'!AU:AU,A11,'подсчет продуктов'!AV:AV)+SUMIF('подсчет продуктов'!AW:AW,A11,'подсчет продуктов'!AX:AX)+SUMIF('подсчет продуктов'!AY:AY,A11,'подсчет продуктов'!AZ:AZ)+SUMIF('подсчет продуктов'!BA:BA,A11,'подсчет продуктов'!BB:BB)</f>
        <v>0</v>
      </c>
    </row>
    <row r="12" spans="1:8">
      <c r="A12" t="str">
        <f>продукты!A12</f>
        <v>сгущенка</v>
      </c>
      <c r="B12" t="str">
        <f>продукты!B12</f>
        <v>бан. (по 400г)</v>
      </c>
      <c r="C12">
        <f>продукты!C12</f>
        <v>100</v>
      </c>
      <c r="E12">
        <f>SUMIF('подсчет продуктов'!D:D,A12,'подсчет продуктов'!E:E)+SUMIF('подсчет продуктов'!F:F,A12,'подсчет продуктов'!G:G)+SUMIF('подсчет продуктов'!H:H,A12,'подсчет продуктов'!I:I)+SUMIF('подсчет продуктов'!J:J,A12,'подсчет продуктов'!K:K)+SUMIF('подсчет продуктов'!L:L,A12,'подсчет продуктов'!M:M)+SUMIF('подсчет продуктов'!N:N,A12,'подсчет продуктов'!O:O)</f>
        <v>0</v>
      </c>
      <c r="F12">
        <f>SUMIF('подсчет продуктов'!Q:Q,A12,'подсчет продуктов'!R:R)+SUMIF('подсчет продуктов'!S:S,A12,'подсчет продуктов'!T:T)+SUMIF('подсчет продуктов'!U:U,A12,'подсчет продуктов'!V:V)+SUMIF('подсчет продуктов'!W:W,A12,'подсчет продуктов'!X:X)+SUMIF('подсчет продуктов'!Y:Y,A12,'подсчет продуктов'!Z:Z)+SUMIF('подсчет продуктов'!AA:AA,A12,'подсчет продуктов'!AB:AB)</f>
        <v>0</v>
      </c>
      <c r="G12">
        <f>SUMIF('подсчет продуктов'!AD:AD,A12,'подсчет продуктов'!AE:AE)+SUMIF('подсчет продуктов'!AF:AF,A12,'подсчет продуктов'!AG:AG)+SUMIF('подсчет продуктов'!AH:AH,A12,'подсчет продуктов'!AI:AI)+SUMIF('подсчет продуктов'!AJ:AJ,A12,'подсчет продуктов'!AK:AK)+SUMIF('подсчет продуктов'!AL:AL,A12,'подсчет продуктов'!AM:AM)+SUMIF('подсчет продуктов'!AN:AN,A12,'подсчет продуктов'!AO:AO)</f>
        <v>0</v>
      </c>
      <c r="H12">
        <f>SUMIF('подсчет продуктов'!AQ:AQ,A12,'подсчет продуктов'!AR:AR)+SUMIF('подсчет продуктов'!AS:AS,A12,'подсчет продуктов'!AT:AT)+SUMIF('подсчет продуктов'!AU:AU,A12,'подсчет продуктов'!AV:AV)+SUMIF('подсчет продуктов'!AW:AW,A12,'подсчет продуктов'!AX:AX)+SUMIF('подсчет продуктов'!AY:AY,A12,'подсчет продуктов'!AZ:AZ)+SUMIF('подсчет продуктов'!BA:BA,A12,'подсчет продуктов'!BB:BB)</f>
        <v>0</v>
      </c>
    </row>
    <row r="13" spans="1:8">
      <c r="A13" t="str">
        <f>продукты!A13</f>
        <v>сушки</v>
      </c>
      <c r="B13" t="str">
        <f>продукты!B13</f>
        <v>кг</v>
      </c>
      <c r="C13">
        <f>продукты!C13</f>
        <v>100</v>
      </c>
      <c r="E13">
        <f>SUMIF('подсчет продуктов'!D:D,A13,'подсчет продуктов'!E:E)+SUMIF('подсчет продуктов'!F:F,A13,'подсчет продуктов'!G:G)+SUMIF('подсчет продуктов'!H:H,A13,'подсчет продуктов'!I:I)+SUMIF('подсчет продуктов'!J:J,A13,'подсчет продуктов'!K:K)+SUMIF('подсчет продуктов'!L:L,A13,'подсчет продуктов'!M:M)+SUMIF('подсчет продуктов'!N:N,A13,'подсчет продуктов'!O:O)</f>
        <v>0</v>
      </c>
      <c r="F13">
        <f>SUMIF('подсчет продуктов'!Q:Q,A13,'подсчет продуктов'!R:R)+SUMIF('подсчет продуктов'!S:S,A13,'подсчет продуктов'!T:T)+SUMIF('подсчет продуктов'!U:U,A13,'подсчет продуктов'!V:V)+SUMIF('подсчет продуктов'!W:W,A13,'подсчет продуктов'!X:X)+SUMIF('подсчет продуктов'!Y:Y,A13,'подсчет продуктов'!Z:Z)+SUMIF('подсчет продуктов'!AA:AA,A13,'подсчет продуктов'!AB:AB)</f>
        <v>0</v>
      </c>
      <c r="G13">
        <f>SUMIF('подсчет продуктов'!AD:AD,A13,'подсчет продуктов'!AE:AE)+SUMIF('подсчет продуктов'!AF:AF,A13,'подсчет продуктов'!AG:AG)+SUMIF('подсчет продуктов'!AH:AH,A13,'подсчет продуктов'!AI:AI)+SUMIF('подсчет продуктов'!AJ:AJ,A13,'подсчет продуктов'!AK:AK)+SUMIF('подсчет продуктов'!AL:AL,A13,'подсчет продуктов'!AM:AM)+SUMIF('подсчет продуктов'!AN:AN,A13,'подсчет продуктов'!AO:AO)</f>
        <v>0</v>
      </c>
      <c r="H13">
        <f>SUMIF('подсчет продуктов'!AQ:AQ,A13,'подсчет продуктов'!AR:AR)+SUMIF('подсчет продуктов'!AS:AS,A13,'подсчет продуктов'!AT:AT)+SUMIF('подсчет продуктов'!AU:AU,A13,'подсчет продуктов'!AV:AV)+SUMIF('подсчет продуктов'!AW:AW,A13,'подсчет продуктов'!AX:AX)+SUMIF('подсчет продуктов'!AY:AY,A13,'подсчет продуктов'!AZ:AZ)+SUMIF('подсчет продуктов'!BA:BA,A13,'подсчет продуктов'!BB:BB)</f>
        <v>0</v>
      </c>
    </row>
    <row r="14" spans="1:8">
      <c r="A14" t="str">
        <f>продукты!A14</f>
        <v>пшено</v>
      </c>
      <c r="B14" t="str">
        <f>продукты!B14</f>
        <v>кг</v>
      </c>
      <c r="C14">
        <f>продукты!C14</f>
        <v>100</v>
      </c>
      <c r="E14">
        <f>SUMIF('подсчет продуктов'!D:D,A14,'подсчет продуктов'!E:E)+SUMIF('подсчет продуктов'!F:F,A14,'подсчет продуктов'!G:G)+SUMIF('подсчет продуктов'!H:H,A14,'подсчет продуктов'!I:I)+SUMIF('подсчет продуктов'!J:J,A14,'подсчет продуктов'!K:K)+SUMIF('подсчет продуктов'!L:L,A14,'подсчет продуктов'!M:M)+SUMIF('подсчет продуктов'!N:N,A14,'подсчет продуктов'!O:O)</f>
        <v>0.5</v>
      </c>
      <c r="F14">
        <f>SUMIF('подсчет продуктов'!Q:Q,A14,'подсчет продуктов'!R:R)+SUMIF('подсчет продуктов'!S:S,A14,'подсчет продуктов'!T:T)+SUMIF('подсчет продуктов'!U:U,A14,'подсчет продуктов'!V:V)+SUMIF('подсчет продуктов'!W:W,A14,'подсчет продуктов'!X:X)+SUMIF('подсчет продуктов'!Y:Y,A14,'подсчет продуктов'!Z:Z)+SUMIF('подсчет продуктов'!AA:AA,A14,'подсчет продуктов'!AB:AB)</f>
        <v>0</v>
      </c>
      <c r="G14">
        <f>SUMIF('подсчет продуктов'!AD:AD,A14,'подсчет продуктов'!AE:AE)+SUMIF('подсчет продуктов'!AF:AF,A14,'подсчет продуктов'!AG:AG)+SUMIF('подсчет продуктов'!AH:AH,A14,'подсчет продуктов'!AI:AI)+SUMIF('подсчет продуктов'!AJ:AJ,A14,'подсчет продуктов'!AK:AK)+SUMIF('подсчет продуктов'!AL:AL,A14,'подсчет продуктов'!AM:AM)+SUMIF('подсчет продуктов'!AN:AN,A14,'подсчет продуктов'!AO:AO)</f>
        <v>0</v>
      </c>
      <c r="H14">
        <f>SUMIF('подсчет продуктов'!AQ:AQ,A14,'подсчет продуктов'!AR:AR)+SUMIF('подсчет продуктов'!AS:AS,A14,'подсчет продуктов'!AT:AT)+SUMIF('подсчет продуктов'!AU:AU,A14,'подсчет продуктов'!AV:AV)+SUMIF('подсчет продуктов'!AW:AW,A14,'подсчет продуктов'!AX:AX)+SUMIF('подсчет продуктов'!AY:AY,A14,'подсчет продуктов'!AZ:AZ)+SUMIF('подсчет продуктов'!BA:BA,A14,'подсчет продуктов'!BB:BB)</f>
        <v>0</v>
      </c>
    </row>
    <row r="15" spans="1:8">
      <c r="A15" t="str">
        <f>продукты!A15</f>
        <v>молоко</v>
      </c>
      <c r="B15" t="str">
        <f>продукты!B15</f>
        <v>литр</v>
      </c>
      <c r="C15">
        <f>продукты!C15</f>
        <v>100</v>
      </c>
      <c r="E15">
        <f>SUMIF('подсчет продуктов'!D:D,A15,'подсчет продуктов'!E:E)+SUMIF('подсчет продуктов'!F:F,A15,'подсчет продуктов'!G:G)+SUMIF('подсчет продуктов'!H:H,A15,'подсчет продуктов'!I:I)+SUMIF('подсчет продуктов'!J:J,A15,'подсчет продуктов'!K:K)+SUMIF('подсчет продуктов'!L:L,A15,'подсчет продуктов'!M:M)+SUMIF('подсчет продуктов'!N:N,A15,'подсчет продуктов'!O:O)</f>
        <v>1</v>
      </c>
      <c r="F15">
        <f>SUMIF('подсчет продуктов'!Q:Q,A15,'подсчет продуктов'!R:R)+SUMIF('подсчет продуктов'!S:S,A15,'подсчет продуктов'!T:T)+SUMIF('подсчет продуктов'!U:U,A15,'подсчет продуктов'!V:V)+SUMIF('подсчет продуктов'!W:W,A15,'подсчет продуктов'!X:X)+SUMIF('подсчет продуктов'!Y:Y,A15,'подсчет продуктов'!Z:Z)+SUMIF('подсчет продуктов'!AA:AA,A15,'подсчет продуктов'!AB:AB)</f>
        <v>0</v>
      </c>
      <c r="G15">
        <f>SUMIF('подсчет продуктов'!AD:AD,A15,'подсчет продуктов'!AE:AE)+SUMIF('подсчет продуктов'!AF:AF,A15,'подсчет продуктов'!AG:AG)+SUMIF('подсчет продуктов'!AH:AH,A15,'подсчет продуктов'!AI:AI)+SUMIF('подсчет продуктов'!AJ:AJ,A15,'подсчет продуктов'!AK:AK)+SUMIF('подсчет продуктов'!AL:AL,A15,'подсчет продуктов'!AM:AM)+SUMIF('подсчет продуктов'!AN:AN,A15,'подсчет продуктов'!AO:AO)</f>
        <v>0</v>
      </c>
      <c r="H15">
        <f>SUMIF('подсчет продуктов'!AQ:AQ,A15,'подсчет продуктов'!AR:AR)+SUMIF('подсчет продуктов'!AS:AS,A15,'подсчет продуктов'!AT:AT)+SUMIF('подсчет продуктов'!AU:AU,A15,'подсчет продуктов'!AV:AV)+SUMIF('подсчет продуктов'!AW:AW,A15,'подсчет продуктов'!AX:AX)+SUMIF('подсчет продуктов'!AY:AY,A15,'подсчет продуктов'!AZ:AZ)+SUMIF('подсчет продуктов'!BA:BA,A15,'подсчет продуктов'!BB:BB)</f>
        <v>0</v>
      </c>
    </row>
    <row r="16" spans="1:8">
      <c r="A16" t="str">
        <f>продукты!A16</f>
        <v>сахар</v>
      </c>
      <c r="B16" t="str">
        <f>продукты!B16</f>
        <v>ст. л.</v>
      </c>
      <c r="C16">
        <f>продукты!C16</f>
        <v>50</v>
      </c>
      <c r="E16">
        <f>SUMIF('подсчет продуктов'!D:D,A16,'подсчет продуктов'!E:E)+SUMIF('подсчет продуктов'!F:F,A16,'подсчет продуктов'!G:G)+SUMIF('подсчет продуктов'!H:H,A16,'подсчет продуктов'!I:I)+SUMIF('подсчет продуктов'!J:J,A16,'подсчет продуктов'!K:K)+SUMIF('подсчет продуктов'!L:L,A16,'подсчет продуктов'!M:M)+SUMIF('подсчет продуктов'!N:N,A16,'подсчет продуктов'!O:O)</f>
        <v>4</v>
      </c>
      <c r="F16">
        <f>SUMIF('подсчет продуктов'!Q:Q,A16,'подсчет продуктов'!R:R)+SUMIF('подсчет продуктов'!S:S,A16,'подсчет продуктов'!T:T)+SUMIF('подсчет продуктов'!U:U,A16,'подсчет продуктов'!V:V)+SUMIF('подсчет продуктов'!W:W,A16,'подсчет продуктов'!X:X)+SUMIF('подсчет продуктов'!Y:Y,A16,'подсчет продуктов'!Z:Z)+SUMIF('подсчет продуктов'!AA:AA,A16,'подсчет продуктов'!AB:AB)</f>
        <v>2</v>
      </c>
      <c r="G16">
        <f>SUMIF('подсчет продуктов'!AD:AD,A16,'подсчет продуктов'!AE:AE)+SUMIF('подсчет продуктов'!AF:AF,A16,'подсчет продуктов'!AG:AG)+SUMIF('подсчет продуктов'!AH:AH,A16,'подсчет продуктов'!AI:AI)+SUMIF('подсчет продуктов'!AJ:AJ,A16,'подсчет продуктов'!AK:AK)+SUMIF('подсчет продуктов'!AL:AL,A16,'подсчет продуктов'!AM:AM)+SUMIF('подсчет продуктов'!AN:AN,A16,'подсчет продуктов'!AO:AO)</f>
        <v>1</v>
      </c>
      <c r="H16">
        <f>SUMIF('подсчет продуктов'!AQ:AQ,A16,'подсчет продуктов'!AR:AR)+SUMIF('подсчет продуктов'!AS:AS,A16,'подсчет продуктов'!AT:AT)+SUMIF('подсчет продуктов'!AU:AU,A16,'подсчет продуктов'!AV:AV)+SUMIF('подсчет продуктов'!AW:AW,A16,'подсчет продуктов'!AX:AX)+SUMIF('подсчет продуктов'!AY:AY,A16,'подсчет продуктов'!AZ:AZ)+SUMIF('подсчет продуктов'!BA:BA,A16,'подсчет продуктов'!BB:BB)</f>
        <v>0</v>
      </c>
    </row>
    <row r="17" spans="1:8">
      <c r="A17" t="str">
        <f>продукты!A17</f>
        <v>пшено</v>
      </c>
      <c r="B17" t="str">
        <f>продукты!B17</f>
        <v>кг</v>
      </c>
      <c r="C17">
        <f>продукты!C17</f>
        <v>100</v>
      </c>
      <c r="E17">
        <f>SUMIF('подсчет продуктов'!D:D,A17,'подсчет продуктов'!E:E)+SUMIF('подсчет продуктов'!F:F,A17,'подсчет продуктов'!G:G)+SUMIF('подсчет продуктов'!H:H,A17,'подсчет продуктов'!I:I)+SUMIF('подсчет продуктов'!J:J,A17,'подсчет продуктов'!K:K)+SUMIF('подсчет продуктов'!L:L,A17,'подсчет продуктов'!M:M)+SUMIF('подсчет продуктов'!N:N,A17,'подсчет продуктов'!O:O)</f>
        <v>0.5</v>
      </c>
      <c r="F17">
        <f>SUMIF('подсчет продуктов'!Q:Q,A17,'подсчет продуктов'!R:R)+SUMIF('подсчет продуктов'!S:S,A17,'подсчет продуктов'!T:T)+SUMIF('подсчет продуктов'!U:U,A17,'подсчет продуктов'!V:V)+SUMIF('подсчет продуктов'!W:W,A17,'подсчет продуктов'!X:X)+SUMIF('подсчет продуктов'!Y:Y,A17,'подсчет продуктов'!Z:Z)+SUMIF('подсчет продуктов'!AA:AA,A17,'подсчет продуктов'!AB:AB)</f>
        <v>0</v>
      </c>
      <c r="G17">
        <f>SUMIF('подсчет продуктов'!AD:AD,A17,'подсчет продуктов'!AE:AE)+SUMIF('подсчет продуктов'!AF:AF,A17,'подсчет продуктов'!AG:AG)+SUMIF('подсчет продуктов'!AH:AH,A17,'подсчет продуктов'!AI:AI)+SUMIF('подсчет продуктов'!AJ:AJ,A17,'подсчет продуктов'!AK:AK)+SUMIF('подсчет продуктов'!AL:AL,A17,'подсчет продуктов'!AM:AM)+SUMIF('подсчет продуктов'!AN:AN,A17,'подсчет продуктов'!AO:AO)</f>
        <v>0</v>
      </c>
      <c r="H17">
        <f>SUMIF('подсчет продуктов'!AQ:AQ,A17,'подсчет продуктов'!AR:AR)+SUMIF('подсчет продуктов'!AS:AS,A17,'подсчет продуктов'!AT:AT)+SUMIF('подсчет продуктов'!AU:AU,A17,'подсчет продуктов'!AV:AV)+SUMIF('подсчет продуктов'!AW:AW,A17,'подсчет продуктов'!AX:AX)+SUMIF('подсчет продуктов'!AY:AY,A17,'подсчет продуктов'!AZ:AZ)+SUMIF('подсчет продуктов'!BA:BA,A17,'подсчет продуктов'!BB:BB)</f>
        <v>0</v>
      </c>
    </row>
    <row r="18" spans="1:8">
      <c r="A18" t="str">
        <f>продукты!A18</f>
        <v>изюм</v>
      </c>
      <c r="B18" t="str">
        <f>продукты!B18</f>
        <v>кг</v>
      </c>
      <c r="C18">
        <f>продукты!C18</f>
        <v>200</v>
      </c>
      <c r="E18">
        <f>SUMIF('подсчет продуктов'!D:D,A18,'подсчет продуктов'!E:E)+SUMIF('подсчет продуктов'!F:F,A18,'подсчет продуктов'!G:G)+SUMIF('подсчет продуктов'!H:H,A18,'подсчет продуктов'!I:I)+SUMIF('подсчет продуктов'!J:J,A18,'подсчет продуктов'!K:K)+SUMIF('подсчет продуктов'!L:L,A18,'подсчет продуктов'!M:M)+SUMIF('подсчет продуктов'!N:N,A18,'подсчет продуктов'!O:O)</f>
        <v>0.2</v>
      </c>
      <c r="F18">
        <f>SUMIF('подсчет продуктов'!Q:Q,A18,'подсчет продуктов'!R:R)+SUMIF('подсчет продуктов'!S:S,A18,'подсчет продуктов'!T:T)+SUMIF('подсчет продуктов'!U:U,A18,'подсчет продуктов'!V:V)+SUMIF('подсчет продуктов'!W:W,A18,'подсчет продуктов'!X:X)+SUMIF('подсчет продуктов'!Y:Y,A18,'подсчет продуктов'!Z:Z)+SUMIF('подсчет продуктов'!AA:AA,A18,'подсчет продуктов'!AB:AB)</f>
        <v>0</v>
      </c>
      <c r="G18">
        <f>SUMIF('подсчет продуктов'!AD:AD,A18,'подсчет продуктов'!AE:AE)+SUMIF('подсчет продуктов'!AF:AF,A18,'подсчет продуктов'!AG:AG)+SUMIF('подсчет продуктов'!AH:AH,A18,'подсчет продуктов'!AI:AI)+SUMIF('подсчет продуктов'!AJ:AJ,A18,'подсчет продуктов'!AK:AK)+SUMIF('подсчет продуктов'!AL:AL,A18,'подсчет продуктов'!AM:AM)+SUMIF('подсчет продуктов'!AN:AN,A18,'подсчет продуктов'!AO:AO)</f>
        <v>0</v>
      </c>
      <c r="H18">
        <f>SUMIF('подсчет продуктов'!AQ:AQ,A18,'подсчет продуктов'!AR:AR)+SUMIF('подсчет продуктов'!AS:AS,A18,'подсчет продуктов'!AT:AT)+SUMIF('подсчет продуктов'!AU:AU,A18,'подсчет продуктов'!AV:AV)+SUMIF('подсчет продуктов'!AW:AW,A18,'подсчет продуктов'!AX:AX)+SUMIF('подсчет продуктов'!AY:AY,A18,'подсчет продуктов'!AZ:AZ)+SUMIF('подсчет продуктов'!BA:BA,A18,'подсчет продуктов'!BB:BB)</f>
        <v>0</v>
      </c>
    </row>
    <row r="19" spans="1:8">
      <c r="A19" t="str">
        <f>продукты!A19</f>
        <v>масло</v>
      </c>
      <c r="B19" t="str">
        <f>продукты!B19</f>
        <v>пач. (по 200г)</v>
      </c>
      <c r="C19">
        <f>продукты!C19</f>
        <v>150</v>
      </c>
      <c r="E19">
        <f>SUMIF('подсчет продуктов'!D:D,A19,'подсчет продуктов'!E:E)+SUMIF('подсчет продуктов'!F:F,A19,'подсчет продуктов'!G:G)+SUMIF('подсчет продуктов'!H:H,A19,'подсчет продуктов'!I:I)+SUMIF('подсчет продуктов'!J:J,A19,'подсчет продуктов'!K:K)+SUMIF('подсчет продуктов'!L:L,A19,'подсчет продуктов'!M:M)+SUMIF('подсчет продуктов'!N:N,A19,'подсчет продуктов'!O:O)</f>
        <v>0.5</v>
      </c>
      <c r="F19">
        <f>SUMIF('подсчет продуктов'!Q:Q,A19,'подсчет продуктов'!R:R)+SUMIF('подсчет продуктов'!S:S,A19,'подсчет продуктов'!T:T)+SUMIF('подсчет продуктов'!U:U,A19,'подсчет продуктов'!V:V)+SUMIF('подсчет продуктов'!W:W,A19,'подсчет продуктов'!X:X)+SUMIF('подсчет продуктов'!Y:Y,A19,'подсчет продуктов'!Z:Z)+SUMIF('подсчет продуктов'!AA:AA,A19,'подсчет продуктов'!AB:AB)</f>
        <v>0.1</v>
      </c>
      <c r="G19">
        <f>SUMIF('подсчет продуктов'!AD:AD,A19,'подсчет продуктов'!AE:AE)+SUMIF('подсчет продуктов'!AF:AF,A19,'подсчет продуктов'!AG:AG)+SUMIF('подсчет продуктов'!AH:AH,A19,'подсчет продуктов'!AI:AI)+SUMIF('подсчет продуктов'!AJ:AJ,A19,'подсчет продуктов'!AK:AK)+SUMIF('подсчет продуктов'!AL:AL,A19,'подсчет продуктов'!AM:AM)+SUMIF('подсчет продуктов'!AN:AN,A19,'подсчет продуктов'!AO:AO)</f>
        <v>0</v>
      </c>
      <c r="H19">
        <f>SUMIF('подсчет продуктов'!AQ:AQ,A19,'подсчет продуктов'!AR:AR)+SUMIF('подсчет продуктов'!AS:AS,A19,'подсчет продуктов'!AT:AT)+SUMIF('подсчет продуктов'!AU:AU,A19,'подсчет продуктов'!AV:AV)+SUMIF('подсчет продуктов'!AW:AW,A19,'подсчет продуктов'!AX:AX)+SUMIF('подсчет продуктов'!AY:AY,A19,'подсчет продуктов'!AZ:AZ)+SUMIF('подсчет продуктов'!BA:BA,A19,'подсчет продуктов'!BB:BB)</f>
        <v>0</v>
      </c>
    </row>
    <row r="20" spans="1:8">
      <c r="A20" t="str">
        <f>продукты!A20</f>
        <v>бул. кубики</v>
      </c>
      <c r="B20" t="str">
        <f>продукты!B20</f>
        <v>шт</v>
      </c>
      <c r="C20">
        <f>продукты!C20</f>
        <v>10</v>
      </c>
      <c r="E20">
        <f>SUMIF('подсчет продуктов'!D:D,A20,'подсчет продуктов'!E:E)+SUMIF('подсчет продуктов'!F:F,A20,'подсчет продуктов'!G:G)+SUMIF('подсчет продуктов'!H:H,A20,'подсчет продуктов'!I:I)+SUMIF('подсчет продуктов'!J:J,A20,'подсчет продуктов'!K:K)+SUMIF('подсчет продуктов'!L:L,A20,'подсчет продуктов'!M:M)+SUMIF('подсчет продуктов'!N:N,A20,'подсчет продуктов'!O:O)</f>
        <v>9</v>
      </c>
      <c r="F20">
        <f>SUMIF('подсчет продуктов'!Q:Q,A20,'подсчет продуктов'!R:R)+SUMIF('подсчет продуктов'!S:S,A20,'подсчет продуктов'!T:T)+SUMIF('подсчет продуктов'!U:U,A20,'подсчет продуктов'!V:V)+SUMIF('подсчет продуктов'!W:W,A20,'подсчет продуктов'!X:X)+SUMIF('подсчет продуктов'!Y:Y,A20,'подсчет продуктов'!Z:Z)+SUMIF('подсчет продуктов'!AA:AA,A20,'подсчет продуктов'!AB:AB)</f>
        <v>3</v>
      </c>
      <c r="G20">
        <f>SUMIF('подсчет продуктов'!AD:AD,A20,'подсчет продуктов'!AE:AE)+SUMIF('подсчет продуктов'!AF:AF,A20,'подсчет продуктов'!AG:AG)+SUMIF('подсчет продуктов'!AH:AH,A20,'подсчет продуктов'!AI:AI)+SUMIF('подсчет продуктов'!AJ:AJ,A20,'подсчет продуктов'!AK:AK)+SUMIF('подсчет продуктов'!AL:AL,A20,'подсчет продуктов'!AM:AM)+SUMIF('подсчет продуктов'!AN:AN,A20,'подсчет продуктов'!AO:AO)</f>
        <v>0</v>
      </c>
      <c r="H20">
        <f>SUMIF('подсчет продуктов'!AQ:AQ,A20,'подсчет продуктов'!AR:AR)+SUMIF('подсчет продуктов'!AS:AS,A20,'подсчет продуктов'!AT:AT)+SUMIF('подсчет продуктов'!AU:AU,A20,'подсчет продуктов'!AV:AV)+SUMIF('подсчет продуктов'!AW:AW,A20,'подсчет продуктов'!AX:AX)+SUMIF('подсчет продуктов'!AY:AY,A20,'подсчет продуктов'!AZ:AZ)+SUMIF('подсчет продуктов'!BA:BA,A20,'подсчет продуктов'!BB:BB)</f>
        <v>0</v>
      </c>
    </row>
    <row r="21" spans="1:8">
      <c r="A21" t="str">
        <f>продукты!A21</f>
        <v>картофель</v>
      </c>
      <c r="B21" t="str">
        <f>продукты!B21</f>
        <v>кг</v>
      </c>
      <c r="C21">
        <f>продукты!C21</f>
        <v>50</v>
      </c>
      <c r="E21">
        <f>SUMIF('подсчет продуктов'!D:D,A21,'подсчет продуктов'!E:E)+SUMIF('подсчет продуктов'!F:F,A21,'подсчет продуктов'!G:G)+SUMIF('подсчет продуктов'!H:H,A21,'подсчет продуктов'!I:I)+SUMIF('подсчет продуктов'!J:J,A21,'подсчет продуктов'!K:K)+SUMIF('подсчет продуктов'!L:L,A21,'подсчет продуктов'!M:M)+SUMIF('подсчет продуктов'!N:N,A21,'подсчет продуктов'!O:O)</f>
        <v>10</v>
      </c>
      <c r="F21">
        <f>SUMIF('подсчет продуктов'!Q:Q,A21,'подсчет продуктов'!R:R)+SUMIF('подсчет продуктов'!S:S,A21,'подсчет продуктов'!T:T)+SUMIF('подсчет продуктов'!U:U,A21,'подсчет продуктов'!V:V)+SUMIF('подсчет продуктов'!W:W,A21,'подсчет продуктов'!X:X)+SUMIF('подсчет продуктов'!Y:Y,A21,'подсчет продуктов'!Z:Z)+SUMIF('подсчет продуктов'!AA:AA,A21,'подсчет продуктов'!AB:AB)</f>
        <v>0</v>
      </c>
      <c r="G21">
        <f>SUMIF('подсчет продуктов'!AD:AD,A21,'подсчет продуктов'!AE:AE)+SUMIF('подсчет продуктов'!AF:AF,A21,'подсчет продуктов'!AG:AG)+SUMIF('подсчет продуктов'!AH:AH,A21,'подсчет продуктов'!AI:AI)+SUMIF('подсчет продуктов'!AJ:AJ,A21,'подсчет продуктов'!AK:AK)+SUMIF('подсчет продуктов'!AL:AL,A21,'подсчет продуктов'!AM:AM)+SUMIF('подсчет продуктов'!AN:AN,A21,'подсчет продуктов'!AO:AO)</f>
        <v>0</v>
      </c>
      <c r="H21">
        <f>SUMIF('подсчет продуктов'!AQ:AQ,A21,'подсчет продуктов'!AR:AR)+SUMIF('подсчет продуктов'!AS:AS,A21,'подсчет продуктов'!AT:AT)+SUMIF('подсчет продуктов'!AU:AU,A21,'подсчет продуктов'!AV:AV)+SUMIF('подсчет продуктов'!AW:AW,A21,'подсчет продуктов'!AX:AX)+SUMIF('подсчет продуктов'!AY:AY,A21,'подсчет продуктов'!AZ:AZ)+SUMIF('подсчет продуктов'!BA:BA,A21,'подсчет продуктов'!BB:BB)</f>
        <v>0</v>
      </c>
    </row>
    <row r="22" spans="1:8">
      <c r="A22" t="str">
        <f>продукты!A22</f>
        <v>лук репчатый</v>
      </c>
      <c r="B22" t="str">
        <f>продукты!B22</f>
        <v>кг</v>
      </c>
      <c r="C22">
        <f>продукты!C22</f>
        <v>50</v>
      </c>
      <c r="E22">
        <f>SUMIF('подсчет продуктов'!D:D,A22,'подсчет продуктов'!E:E)+SUMIF('подсчет продуктов'!F:F,A22,'подсчет продуктов'!G:G)+SUMIF('подсчет продуктов'!H:H,A22,'подсчет продуктов'!I:I)+SUMIF('подсчет продуктов'!J:J,A22,'подсчет продуктов'!K:K)+SUMIF('подсчет продуктов'!L:L,A22,'подсчет продуктов'!M:M)+SUMIF('подсчет продуктов'!N:N,A22,'подсчет продуктов'!O:O)</f>
        <v>1</v>
      </c>
      <c r="F22">
        <f>SUMIF('подсчет продуктов'!Q:Q,A22,'подсчет продуктов'!R:R)+SUMIF('подсчет продуктов'!S:S,A22,'подсчет продуктов'!T:T)+SUMIF('подсчет продуктов'!U:U,A22,'подсчет продуктов'!V:V)+SUMIF('подсчет продуктов'!W:W,A22,'подсчет продуктов'!X:X)+SUMIF('подсчет продуктов'!Y:Y,A22,'подсчет продуктов'!Z:Z)+SUMIF('подсчет продуктов'!AA:AA,A22,'подсчет продуктов'!AB:AB)</f>
        <v>0</v>
      </c>
      <c r="G22">
        <f>SUMIF('подсчет продуктов'!AD:AD,A22,'подсчет продуктов'!AE:AE)+SUMIF('подсчет продуктов'!AF:AF,A22,'подсчет продуктов'!AG:AG)+SUMIF('подсчет продуктов'!AH:AH,A22,'подсчет продуктов'!AI:AI)+SUMIF('подсчет продуктов'!AJ:AJ,A22,'подсчет продуктов'!AK:AK)+SUMIF('подсчет продуктов'!AL:AL,A22,'подсчет продуктов'!AM:AM)+SUMIF('подсчет продуктов'!AN:AN,A22,'подсчет продуктов'!AO:AO)</f>
        <v>0</v>
      </c>
      <c r="H22">
        <f>SUMIF('подсчет продуктов'!AQ:AQ,A22,'подсчет продуктов'!AR:AR)+SUMIF('подсчет продуктов'!AS:AS,A22,'подсчет продуктов'!AT:AT)+SUMIF('подсчет продуктов'!AU:AU,A22,'подсчет продуктов'!AV:AV)+SUMIF('подсчет продуктов'!AW:AW,A22,'подсчет продуктов'!AX:AX)+SUMIF('подсчет продуктов'!AY:AY,A22,'подсчет продуктов'!AZ:AZ)+SUMIF('подсчет продуктов'!BA:BA,A22,'подсчет продуктов'!BB:BB)</f>
        <v>0</v>
      </c>
    </row>
    <row r="23" spans="1:8">
      <c r="A23" t="str">
        <f>продукты!A24</f>
        <v>л. лист</v>
      </c>
      <c r="B23" t="str">
        <f>продукты!B24</f>
        <v>шт</v>
      </c>
      <c r="C23">
        <f>продукты!C24</f>
        <v>5</v>
      </c>
      <c r="E23">
        <f>SUMIF('подсчет продуктов'!D:D,A23,'подсчет продуктов'!E:E)+SUMIF('подсчет продуктов'!F:F,A23,'подсчет продуктов'!G:G)+SUMIF('подсчет продуктов'!H:H,A23,'подсчет продуктов'!I:I)+SUMIF('подсчет продуктов'!J:J,A23,'подсчет продуктов'!K:K)+SUMIF('подсчет продуктов'!L:L,A23,'подсчет продуктов'!M:M)+SUMIF('подсчет продуктов'!N:N,A23,'подсчет продуктов'!O:O)</f>
        <v>4</v>
      </c>
      <c r="F23">
        <f>SUMIF('подсчет продуктов'!Q:Q,A23,'подсчет продуктов'!R:R)+SUMIF('подсчет продуктов'!S:S,A23,'подсчет продуктов'!T:T)+SUMIF('подсчет продуктов'!U:U,A23,'подсчет продуктов'!V:V)+SUMIF('подсчет продуктов'!W:W,A23,'подсчет продуктов'!X:X)+SUMIF('подсчет продуктов'!Y:Y,A23,'подсчет продуктов'!Z:Z)+SUMIF('подсчет продуктов'!AA:AA,A23,'подсчет продуктов'!AB:AB)</f>
        <v>0</v>
      </c>
      <c r="G23">
        <f>SUMIF('подсчет продуктов'!AD:AD,A23,'подсчет продуктов'!AE:AE)+SUMIF('подсчет продуктов'!AF:AF,A23,'подсчет продуктов'!AG:AG)+SUMIF('подсчет продуктов'!AH:AH,A23,'подсчет продуктов'!AI:AI)+SUMIF('подсчет продуктов'!AJ:AJ,A23,'подсчет продуктов'!AK:AK)+SUMIF('подсчет продуктов'!AL:AL,A23,'подсчет продуктов'!AM:AM)+SUMIF('подсчет продуктов'!AN:AN,A23,'подсчет продуктов'!AO:AO)</f>
        <v>0</v>
      </c>
      <c r="H23">
        <f>SUMIF('подсчет продуктов'!AQ:AQ,A23,'подсчет продуктов'!AR:AR)+SUMIF('подсчет продуктов'!AS:AS,A23,'подсчет продуктов'!AT:AT)+SUMIF('подсчет продуктов'!AU:AU,A23,'подсчет продуктов'!AV:AV)+SUMIF('подсчет продуктов'!AW:AW,A23,'подсчет продуктов'!AX:AX)+SUMIF('подсчет продуктов'!AY:AY,A23,'подсчет продуктов'!AZ:AZ)+SUMIF('подсчет продуктов'!BA:BA,A23,'подсчет продуктов'!BB:BB)</f>
        <v>0</v>
      </c>
    </row>
    <row r="24" spans="1:8">
      <c r="A24" t="str">
        <f>продукты!A25</f>
        <v>перец горошек</v>
      </c>
      <c r="B24" t="str">
        <f>продукты!B25</f>
        <v>5 горошин</v>
      </c>
      <c r="C24">
        <f>продукты!C25</f>
        <v>5</v>
      </c>
      <c r="E24">
        <f>SUMIF('подсчет продуктов'!D:D,A24,'подсчет продуктов'!E:E)+SUMIF('подсчет продуктов'!F:F,A24,'подсчет продуктов'!G:G)+SUMIF('подсчет продуктов'!H:H,A24,'подсчет продуктов'!I:I)+SUMIF('подсчет продуктов'!J:J,A24,'подсчет продуктов'!K:K)+SUMIF('подсчет продуктов'!L:L,A24,'подсчет продуктов'!M:M)+SUMIF('подсчет продуктов'!N:N,A24,'подсчет продуктов'!O:O)</f>
        <v>1</v>
      </c>
      <c r="F24">
        <f>SUMIF('подсчет продуктов'!Q:Q,A24,'подсчет продуктов'!R:R)+SUMIF('подсчет продуктов'!S:S,A24,'подсчет продуктов'!T:T)+SUMIF('подсчет продуктов'!U:U,A24,'подсчет продуктов'!V:V)+SUMIF('подсчет продуктов'!W:W,A24,'подсчет продуктов'!X:X)+SUMIF('подсчет продуктов'!Y:Y,A24,'подсчет продуктов'!Z:Z)+SUMIF('подсчет продуктов'!AA:AA,A24,'подсчет продуктов'!AB:AB)</f>
        <v>0</v>
      </c>
      <c r="G24">
        <f>SUMIF('подсчет продуктов'!AD:AD,A24,'подсчет продуктов'!AE:AE)+SUMIF('подсчет продуктов'!AF:AF,A24,'подсчет продуктов'!AG:AG)+SUMIF('подсчет продуктов'!AH:AH,A24,'подсчет продуктов'!AI:AI)+SUMIF('подсчет продуктов'!AJ:AJ,A24,'подсчет продуктов'!AK:AK)+SUMIF('подсчет продуктов'!AL:AL,A24,'подсчет продуктов'!AM:AM)+SUMIF('подсчет продуктов'!AN:AN,A24,'подсчет продуктов'!AO:AO)</f>
        <v>0</v>
      </c>
      <c r="H24">
        <f>SUMIF('подсчет продуктов'!AQ:AQ,A24,'подсчет продуктов'!AR:AR)+SUMIF('подсчет продуктов'!AS:AS,A24,'подсчет продуктов'!AT:AT)+SUMIF('подсчет продуктов'!AU:AU,A24,'подсчет продуктов'!AV:AV)+SUMIF('подсчет продуктов'!AW:AW,A24,'подсчет продуктов'!AX:AX)+SUMIF('подсчет продуктов'!AY:AY,A24,'подсчет продуктов'!AZ:AZ)+SUMIF('подсчет продуктов'!BA:BA,A24,'подсчет продуктов'!BB:BB)</f>
        <v>0</v>
      </c>
    </row>
    <row r="25" spans="1:8">
      <c r="A25" t="str">
        <f>продукты!A26</f>
        <v>зелень</v>
      </c>
      <c r="B25" t="str">
        <f>продукты!B26</f>
        <v>веточка</v>
      </c>
      <c r="C25">
        <f>продукты!C26</f>
        <v>5</v>
      </c>
      <c r="E25">
        <f>SUMIF('подсчет продуктов'!D:D,A25,'подсчет продуктов'!E:E)+SUMIF('подсчет продуктов'!F:F,A25,'подсчет продуктов'!G:G)+SUMIF('подсчет продуктов'!H:H,A25,'подсчет продуктов'!I:I)+SUMIF('подсчет продуктов'!J:J,A25,'подсчет продуктов'!K:K)+SUMIF('подсчет продуктов'!L:L,A25,'подсчет продуктов'!M:M)+SUMIF('подсчет продуктов'!N:N,A25,'подсчет продуктов'!O:O)</f>
        <v>0</v>
      </c>
      <c r="F25">
        <f>SUMIF('подсчет продуктов'!Q:Q,A25,'подсчет продуктов'!R:R)+SUMIF('подсчет продуктов'!S:S,A25,'подсчет продуктов'!T:T)+SUMIF('подсчет продуктов'!U:U,A25,'подсчет продуктов'!V:V)+SUMIF('подсчет продуктов'!W:W,A25,'подсчет продуктов'!X:X)+SUMIF('подсчет продуктов'!Y:Y,A25,'подсчет продуктов'!Z:Z)+SUMIF('подсчет продуктов'!AA:AA,A25,'подсчет продуктов'!AB:AB)</f>
        <v>0</v>
      </c>
      <c r="G25">
        <f>SUMIF('подсчет продуктов'!AD:AD,A25,'подсчет продуктов'!AE:AE)+SUMIF('подсчет продуктов'!AF:AF,A25,'подсчет продуктов'!AG:AG)+SUMIF('подсчет продуктов'!AH:AH,A25,'подсчет продуктов'!AI:AI)+SUMIF('подсчет продуктов'!AJ:AJ,A25,'подсчет продуктов'!AK:AK)+SUMIF('подсчет продуктов'!AL:AL,A25,'подсчет продуктов'!AM:AM)+SUMIF('подсчет продуктов'!AN:AN,A25,'подсчет продуктов'!AO:AO)</f>
        <v>0</v>
      </c>
      <c r="H25">
        <f>SUMIF('подсчет продуктов'!AQ:AQ,A25,'подсчет продуктов'!AR:AR)+SUMIF('подсчет продуктов'!AS:AS,A25,'подсчет продуктов'!AT:AT)+SUMIF('подсчет продуктов'!AU:AU,A25,'подсчет продуктов'!AV:AV)+SUMIF('подсчет продуктов'!AW:AW,A25,'подсчет продуктов'!AX:AX)+SUMIF('подсчет продуктов'!AY:AY,A25,'подсчет продуктов'!AZ:AZ)+SUMIF('подсчет продуктов'!BA:BA,A25,'подсчет продуктов'!BB:BB)</f>
        <v>0</v>
      </c>
    </row>
    <row r="26" spans="1:8">
      <c r="A26" t="str">
        <f>продукты!A27</f>
        <v>морковь</v>
      </c>
      <c r="B26" t="str">
        <f>продукты!B27</f>
        <v>шт</v>
      </c>
      <c r="C26">
        <f>продукты!C27</f>
        <v>10</v>
      </c>
      <c r="E26">
        <f>SUMIF('подсчет продуктов'!D:D,A26,'подсчет продуктов'!E:E)+SUMIF('подсчет продуктов'!F:F,A26,'подсчет продуктов'!G:G)+SUMIF('подсчет продуктов'!H:H,A26,'подсчет продуктов'!I:I)+SUMIF('подсчет продуктов'!J:J,A26,'подсчет продуктов'!K:K)+SUMIF('подсчет продуктов'!L:L,A26,'подсчет продуктов'!M:M)+SUMIF('подсчет продуктов'!N:N,A26,'подсчет продуктов'!O:O)</f>
        <v>3</v>
      </c>
      <c r="F26">
        <f>SUMIF('подсчет продуктов'!Q:Q,A26,'подсчет продуктов'!R:R)+SUMIF('подсчет продуктов'!S:S,A26,'подсчет продуктов'!T:T)+SUMIF('подсчет продуктов'!U:U,A26,'подсчет продуктов'!V:V)+SUMIF('подсчет продуктов'!W:W,A26,'подсчет продуктов'!X:X)+SUMIF('подсчет продуктов'!Y:Y,A26,'подсчет продуктов'!Z:Z)+SUMIF('подсчет продуктов'!AA:AA,A26,'подсчет продуктов'!AB:AB)</f>
        <v>0</v>
      </c>
      <c r="G26">
        <f>SUMIF('подсчет продуктов'!AD:AD,A26,'подсчет продуктов'!AE:AE)+SUMIF('подсчет продуктов'!AF:AF,A26,'подсчет продуктов'!AG:AG)+SUMIF('подсчет продуктов'!AH:AH,A26,'подсчет продуктов'!AI:AI)+SUMIF('подсчет продуктов'!AJ:AJ,A26,'подсчет продуктов'!AK:AK)+SUMIF('подсчет продуктов'!AL:AL,A26,'подсчет продуктов'!AM:AM)+SUMIF('подсчет продуктов'!AN:AN,A26,'подсчет продуктов'!AO:AO)</f>
        <v>0</v>
      </c>
      <c r="H26">
        <f>SUMIF('подсчет продуктов'!AQ:AQ,A26,'подсчет продуктов'!AR:AR)+SUMIF('подсчет продуктов'!AS:AS,A26,'подсчет продуктов'!AT:AT)+SUMIF('подсчет продуктов'!AU:AU,A26,'подсчет продуктов'!AV:AV)+SUMIF('подсчет продуктов'!AW:AW,A26,'подсчет продуктов'!AX:AX)+SUMIF('подсчет продуктов'!AY:AY,A26,'подсчет продуктов'!AZ:AZ)+SUMIF('подсчет продуктов'!BA:BA,A26,'подсчет продуктов'!BB:BB)</f>
        <v>0</v>
      </c>
    </row>
    <row r="27" spans="1:8">
      <c r="A27" t="str">
        <f>продукты!A28</f>
        <v>капуста</v>
      </c>
      <c r="B27" t="str">
        <f>продукты!B28</f>
        <v>кг</v>
      </c>
      <c r="C27">
        <f>продукты!C28</f>
        <v>100</v>
      </c>
      <c r="E27">
        <f>SUMIF('подсчет продуктов'!D:D,A27,'подсчет продуктов'!E:E)+SUMIF('подсчет продуктов'!F:F,A27,'подсчет продуктов'!G:G)+SUMIF('подсчет продуктов'!H:H,A27,'подсчет продуктов'!I:I)+SUMIF('подсчет продуктов'!J:J,A27,'подсчет продуктов'!K:K)+SUMIF('подсчет продуктов'!L:L,A27,'подсчет продуктов'!M:M)+SUMIF('подсчет продуктов'!N:N,A27,'подсчет продуктов'!O:O)</f>
        <v>0.3</v>
      </c>
      <c r="F27">
        <f>SUMIF('подсчет продуктов'!Q:Q,A27,'подсчет продуктов'!R:R)+SUMIF('подсчет продуктов'!S:S,A27,'подсчет продуктов'!T:T)+SUMIF('подсчет продуктов'!U:U,A27,'подсчет продуктов'!V:V)+SUMIF('подсчет продуктов'!W:W,A27,'подсчет продуктов'!X:X)+SUMIF('подсчет продуктов'!Y:Y,A27,'подсчет продуктов'!Z:Z)+SUMIF('подсчет продуктов'!AA:AA,A27,'подсчет продуктов'!AB:AB)</f>
        <v>0</v>
      </c>
      <c r="G27">
        <f>SUMIF('подсчет продуктов'!AD:AD,A27,'подсчет продуктов'!AE:AE)+SUMIF('подсчет продуктов'!AF:AF,A27,'подсчет продуктов'!AG:AG)+SUMIF('подсчет продуктов'!AH:AH,A27,'подсчет продуктов'!AI:AI)+SUMIF('подсчет продуктов'!AJ:AJ,A27,'подсчет продуктов'!AK:AK)+SUMIF('подсчет продуктов'!AL:AL,A27,'подсчет продуктов'!AM:AM)+SUMIF('подсчет продуктов'!AN:AN,A27,'подсчет продуктов'!AO:AO)</f>
        <v>0</v>
      </c>
      <c r="H27">
        <f>SUMIF('подсчет продуктов'!AQ:AQ,A27,'подсчет продуктов'!AR:AR)+SUMIF('подсчет продуктов'!AS:AS,A27,'подсчет продуктов'!AT:AT)+SUMIF('подсчет продуктов'!AU:AU,A27,'подсчет продуктов'!AV:AV)+SUMIF('подсчет продуктов'!AW:AW,A27,'подсчет продуктов'!AX:AX)+SUMIF('подсчет продуктов'!AY:AY,A27,'подсчет продуктов'!AZ:AZ)+SUMIF('подсчет продуктов'!BA:BA,A27,'подсчет продуктов'!BB:BB)</f>
        <v>0</v>
      </c>
    </row>
    <row r="28" spans="1:8">
      <c r="A28" t="str">
        <f>продукты!A29</f>
        <v>малина</v>
      </c>
      <c r="B28" t="str">
        <f>продукты!B29</f>
        <v>стакан (по 200г)</v>
      </c>
      <c r="C28">
        <f>продукты!C29</f>
        <v>150</v>
      </c>
      <c r="E28">
        <f>SUMIF('подсчет продуктов'!D:D,A28,'подсчет продуктов'!E:E)+SUMIF('подсчет продуктов'!F:F,A28,'подсчет продуктов'!G:G)+SUMIF('подсчет продуктов'!H:H,A28,'подсчет продуктов'!I:I)+SUMIF('подсчет продуктов'!J:J,A28,'подсчет продуктов'!K:K)+SUMIF('подсчет продуктов'!L:L,A28,'подсчет продуктов'!M:M)+SUMIF('подсчет продуктов'!N:N,A28,'подсчет продуктов'!O:O)</f>
        <v>0</v>
      </c>
      <c r="F28">
        <f>SUMIF('подсчет продуктов'!Q:Q,A28,'подсчет продуктов'!R:R)+SUMIF('подсчет продуктов'!S:S,A28,'подсчет продуктов'!T:T)+SUMIF('подсчет продуктов'!U:U,A28,'подсчет продуктов'!V:V)+SUMIF('подсчет продуктов'!W:W,A28,'подсчет продуктов'!X:X)+SUMIF('подсчет продуктов'!Y:Y,A28,'подсчет продуктов'!Z:Z)+SUMIF('подсчет продуктов'!AA:AA,A28,'подсчет продуктов'!AB:AB)</f>
        <v>12</v>
      </c>
      <c r="G28">
        <f>SUMIF('подсчет продуктов'!AD:AD,A28,'подсчет продуктов'!AE:AE)+SUMIF('подсчет продуктов'!AF:AF,A28,'подсчет продуктов'!AG:AG)+SUMIF('подсчет продуктов'!AH:AH,A28,'подсчет продуктов'!AI:AI)+SUMIF('подсчет продуктов'!AJ:AJ,A28,'подсчет продуктов'!AK:AK)+SUMIF('подсчет продуктов'!AL:AL,A28,'подсчет продуктов'!AM:AM)+SUMIF('подсчет продуктов'!AN:AN,A28,'подсчет продуктов'!AO:AO)</f>
        <v>6</v>
      </c>
      <c r="H28">
        <f>SUMIF('подсчет продуктов'!AQ:AQ,A28,'подсчет продуктов'!AR:AR)+SUMIF('подсчет продуктов'!AS:AS,A28,'подсчет продуктов'!AT:AT)+SUMIF('подсчет продуктов'!AU:AU,A28,'подсчет продуктов'!AV:AV)+SUMIF('подсчет продуктов'!AW:AW,A28,'подсчет продуктов'!AX:AX)+SUMIF('подсчет продуктов'!AY:AY,A28,'подсчет продуктов'!AZ:AZ)+SUMIF('подсчет продуктов'!BA:BA,A28,'подсчет продуктов'!BB:BB)</f>
        <v>0</v>
      </c>
    </row>
    <row r="29" spans="1:8">
      <c r="A29" t="str">
        <f>продукты!A30</f>
        <v>черника</v>
      </c>
      <c r="B29" t="str">
        <f>продукты!B30</f>
        <v>стакан (по 200г)</v>
      </c>
      <c r="C29">
        <f>продукты!C30</f>
        <v>150</v>
      </c>
      <c r="E29">
        <f>SUMIF('подсчет продуктов'!D:D,A29,'подсчет продуктов'!E:E)+SUMIF('подсчет продуктов'!F:F,A29,'подсчет продуктов'!G:G)+SUMIF('подсчет продуктов'!H:H,A29,'подсчет продуктов'!I:I)+SUMIF('подсчет продуктов'!J:J,A29,'подсчет продуктов'!K:K)+SUMIF('подсчет продуктов'!L:L,A29,'подсчет продуктов'!M:M)+SUMIF('подсчет продуктов'!N:N,A29,'подсчет продуктов'!O:O)</f>
        <v>0</v>
      </c>
      <c r="F29">
        <f>SUMIF('подсчет продуктов'!Q:Q,A29,'подсчет продуктов'!R:R)+SUMIF('подсчет продуктов'!S:S,A29,'подсчет продуктов'!T:T)+SUMIF('подсчет продуктов'!U:U,A29,'подсчет продуктов'!V:V)+SUMIF('подсчет продуктов'!W:W,A29,'подсчет продуктов'!X:X)+SUMIF('подсчет продуктов'!Y:Y,A29,'подсчет продуктов'!Z:Z)+SUMIF('подсчет продуктов'!AA:AA,A29,'подсчет продуктов'!AB:AB)</f>
        <v>12</v>
      </c>
      <c r="G29">
        <f>SUMIF('подсчет продуктов'!AD:AD,A29,'подсчет продуктов'!AE:AE)+SUMIF('подсчет продуктов'!AF:AF,A29,'подсчет продуктов'!AG:AG)+SUMIF('подсчет продуктов'!AH:AH,A29,'подсчет продуктов'!AI:AI)+SUMIF('подсчет продуктов'!AJ:AJ,A29,'подсчет продуктов'!AK:AK)+SUMIF('подсчет продуктов'!AL:AL,A29,'подсчет продуктов'!AM:AM)+SUMIF('подсчет продуктов'!AN:AN,A29,'подсчет продуктов'!AO:AO)</f>
        <v>6</v>
      </c>
      <c r="H29">
        <f>SUMIF('подсчет продуктов'!AQ:AQ,A29,'подсчет продуктов'!AR:AR)+SUMIF('подсчет продуктов'!AS:AS,A29,'подсчет продуктов'!AT:AT)+SUMIF('подсчет продуктов'!AU:AU,A29,'подсчет продуктов'!AV:AV)+SUMIF('подсчет продуктов'!AW:AW,A29,'подсчет продуктов'!AX:AX)+SUMIF('подсчет продуктов'!AY:AY,A29,'подсчет продуктов'!AZ:AZ)+SUMIF('подсчет продуктов'!BA:BA,A29,'подсчет продуктов'!BB:BB)</f>
        <v>0</v>
      </c>
    </row>
    <row r="30" spans="1:8">
      <c r="A30" t="str">
        <f>продукты!A31</f>
        <v>земляника</v>
      </c>
      <c r="B30" t="str">
        <f>продукты!B31</f>
        <v>стакан (по 200г)</v>
      </c>
      <c r="C30">
        <f>продукты!C31</f>
        <v>150</v>
      </c>
      <c r="E30">
        <f>SUMIF('подсчет продуктов'!D:D,A30,'подсчет продуктов'!E:E)+SUMIF('подсчет продуктов'!F:F,A30,'подсчет продуктов'!G:G)+SUMIF('подсчет продуктов'!H:H,A30,'подсчет продуктов'!I:I)+SUMIF('подсчет продуктов'!J:J,A30,'подсчет продуктов'!K:K)+SUMIF('подсчет продуктов'!L:L,A30,'подсчет продуктов'!M:M)+SUMIF('подсчет продуктов'!N:N,A30,'подсчет продуктов'!O:O)</f>
        <v>0</v>
      </c>
      <c r="F30">
        <f>SUMIF('подсчет продуктов'!Q:Q,A30,'подсчет продуктов'!R:R)+SUMIF('подсчет продуктов'!S:S,A30,'подсчет продуктов'!T:T)+SUMIF('подсчет продуктов'!U:U,A30,'подсчет продуктов'!V:V)+SUMIF('подсчет продуктов'!W:W,A30,'подсчет продуктов'!X:X)+SUMIF('подсчет продуктов'!Y:Y,A30,'подсчет продуктов'!Z:Z)+SUMIF('подсчет продуктов'!AA:AA,A30,'подсчет продуктов'!AB:AB)</f>
        <v>12</v>
      </c>
      <c r="G30">
        <f>SUMIF('подсчет продуктов'!AD:AD,A30,'подсчет продуктов'!AE:AE)+SUMIF('подсчет продуктов'!AF:AF,A30,'подсчет продуктов'!AG:AG)+SUMIF('подсчет продуктов'!AH:AH,A30,'подсчет продуктов'!AI:AI)+SUMIF('подсчет продуктов'!AJ:AJ,A30,'подсчет продуктов'!AK:AK)+SUMIF('подсчет продуктов'!AL:AL,A30,'подсчет продуктов'!AM:AM)+SUMIF('подсчет продуктов'!AN:AN,A30,'подсчет продуктов'!AO:AO)</f>
        <v>6</v>
      </c>
      <c r="H30">
        <f>SUMIF('подсчет продуктов'!AQ:AQ,A30,'подсчет продуктов'!AR:AR)+SUMIF('подсчет продуктов'!AS:AS,A30,'подсчет продуктов'!AT:AT)+SUMIF('подсчет продуктов'!AU:AU,A30,'подсчет продуктов'!AV:AV)+SUMIF('подсчет продуктов'!AW:AW,A30,'подсчет продуктов'!AX:AX)+SUMIF('подсчет продуктов'!AY:AY,A30,'подсчет продуктов'!AZ:AZ)+SUMIF('подсчет продуктов'!BA:BA,A30,'подсчет продуктов'!BB:BB)</f>
        <v>0</v>
      </c>
    </row>
    <row r="31" spans="1:8">
      <c r="A31" t="str">
        <f>продукты!A32</f>
        <v>мед</v>
      </c>
      <c r="B31" t="str">
        <f>продукты!B32</f>
        <v>ст. л.</v>
      </c>
      <c r="C31">
        <f>продукты!C32</f>
        <v>20</v>
      </c>
      <c r="E31">
        <f>SUMIF('подсчет продуктов'!D:D,A31,'подсчет продуктов'!E:E)+SUMIF('подсчет продуктов'!F:F,A31,'подсчет продуктов'!G:G)+SUMIF('подсчет продуктов'!H:H,A31,'подсчет продуктов'!I:I)+SUMIF('подсчет продуктов'!J:J,A31,'подсчет продуктов'!K:K)+SUMIF('подсчет продуктов'!L:L,A31,'подсчет продуктов'!M:M)+SUMIF('подсчет продуктов'!N:N,A31,'подсчет продуктов'!O:O)</f>
        <v>0</v>
      </c>
      <c r="F31">
        <f>SUMIF('подсчет продуктов'!Q:Q,A31,'подсчет продуктов'!R:R)+SUMIF('подсчет продуктов'!S:S,A31,'подсчет продуктов'!T:T)+SUMIF('подсчет продуктов'!U:U,A31,'подсчет продуктов'!V:V)+SUMIF('подсчет продуктов'!W:W,A31,'подсчет продуктов'!X:X)+SUMIF('подсчет продуктов'!Y:Y,A31,'подсчет продуктов'!Z:Z)+SUMIF('подсчет продуктов'!AA:AA,A31,'подсчет продуктов'!AB:AB)</f>
        <v>0</v>
      </c>
      <c r="G31">
        <f>SUMIF('подсчет продуктов'!AD:AD,A31,'подсчет продуктов'!AE:AE)+SUMIF('подсчет продуктов'!AF:AF,A31,'подсчет продуктов'!AG:AG)+SUMIF('подсчет продуктов'!AH:AH,A31,'подсчет продуктов'!AI:AI)+SUMIF('подсчет продуктов'!AJ:AJ,A31,'подсчет продуктов'!AK:AK)+SUMIF('подсчет продуктов'!AL:AL,A31,'подсчет продуктов'!AM:AM)+SUMIF('подсчет продуктов'!AN:AN,A31,'подсчет продуктов'!AO:AO)</f>
        <v>0</v>
      </c>
      <c r="H31">
        <f>SUMIF('подсчет продуктов'!AQ:AQ,A31,'подсчет продуктов'!AR:AR)+SUMIF('подсчет продуктов'!AS:AS,A31,'подсчет продуктов'!AT:AT)+SUMIF('подсчет продуктов'!AU:AU,A31,'подсчет продуктов'!AV:AV)+SUMIF('подсчет продуктов'!AW:AW,A31,'подсчет продуктов'!AX:AX)+SUMIF('подсчет продуктов'!AY:AY,A31,'подсчет продуктов'!AZ:AZ)+SUMIF('подсчет продуктов'!BA:BA,A31,'подсчет продуктов'!BB:BB)</f>
        <v>0</v>
      </c>
    </row>
    <row r="32" spans="1:8">
      <c r="A32" t="str">
        <f>продукты!A33</f>
        <v>сыр</v>
      </c>
      <c r="B32" t="str">
        <f>продукты!B33</f>
        <v>кг</v>
      </c>
      <c r="C32">
        <f>продукты!C33</f>
        <v>500</v>
      </c>
      <c r="E32">
        <f>SUMIF('подсчет продуктов'!D:D,A32,'подсчет продуктов'!E:E)+SUMIF('подсчет продуктов'!F:F,A32,'подсчет продуктов'!G:G)+SUMIF('подсчет продуктов'!H:H,A32,'подсчет продуктов'!I:I)+SUMIF('подсчет продуктов'!J:J,A32,'подсчет продуктов'!K:K)+SUMIF('подсчет продуктов'!L:L,A32,'подсчет продуктов'!M:M)+SUMIF('подсчет продуктов'!N:N,A32,'подсчет продуктов'!O:O)</f>
        <v>0.64</v>
      </c>
      <c r="F32">
        <f>SUMIF('подсчет продуктов'!Q:Q,A32,'подсчет продуктов'!R:R)+SUMIF('подсчет продуктов'!S:S,A32,'подсчет продуктов'!T:T)+SUMIF('подсчет продуктов'!U:U,A32,'подсчет продуктов'!V:V)+SUMIF('подсчет продуктов'!W:W,A32,'подсчет продуктов'!X:X)+SUMIF('подсчет продуктов'!Y:Y,A32,'подсчет продуктов'!Z:Z)+SUMIF('подсчет продуктов'!AA:AA,A32,'подсчет продуктов'!AB:AB)</f>
        <v>0</v>
      </c>
      <c r="G32">
        <f>SUMIF('подсчет продуктов'!AD:AD,A32,'подсчет продуктов'!AE:AE)+SUMIF('подсчет продуктов'!AF:AF,A32,'подсчет продуктов'!AG:AG)+SUMIF('подсчет продуктов'!AH:AH,A32,'подсчет продуктов'!AI:AI)+SUMIF('подсчет продуктов'!AJ:AJ,A32,'подсчет продуктов'!AK:AK)+SUMIF('подсчет продуктов'!AL:AL,A32,'подсчет продуктов'!AM:AM)+SUMIF('подсчет продуктов'!AN:AN,A32,'подсчет продуктов'!AO:AO)</f>
        <v>0.5</v>
      </c>
      <c r="H32">
        <f>SUMIF('подсчет продуктов'!AQ:AQ,A32,'подсчет продуктов'!AR:AR)+SUMIF('подсчет продуктов'!AS:AS,A32,'подсчет продуктов'!AT:AT)+SUMIF('подсчет продуктов'!AU:AU,A32,'подсчет продуктов'!AV:AV)+SUMIF('подсчет продуктов'!AW:AW,A32,'подсчет продуктов'!AX:AX)+SUMIF('подсчет продуктов'!AY:AY,A32,'подсчет продуктов'!AZ:AZ)+SUMIF('подсчет продуктов'!BA:BA,A32,'подсчет продуктов'!BB:BB)</f>
        <v>0</v>
      </c>
    </row>
    <row r="33" spans="1:8">
      <c r="A33" t="str">
        <f>продукты!A34</f>
        <v>майонез</v>
      </c>
      <c r="B33" t="str">
        <f>продукты!B34</f>
        <v>пач. (по 150г)</v>
      </c>
      <c r="C33">
        <f>продукты!C34</f>
        <v>50</v>
      </c>
      <c r="E33">
        <f>SUMIF('подсчет продуктов'!D:D,A33,'подсчет продуктов'!E:E)+SUMIF('подсчет продуктов'!F:F,A33,'подсчет продуктов'!G:G)+SUMIF('подсчет продуктов'!H:H,A33,'подсчет продуктов'!I:I)+SUMIF('подсчет продуктов'!J:J,A33,'подсчет продуктов'!K:K)+SUMIF('подсчет продуктов'!L:L,A33,'подсчет продуктов'!M:M)+SUMIF('подсчет продуктов'!N:N,A33,'подсчет продуктов'!O:O)</f>
        <v>0.2</v>
      </c>
      <c r="F33">
        <f>SUMIF('подсчет продуктов'!Q:Q,A33,'подсчет продуктов'!R:R)+SUMIF('подсчет продуктов'!S:S,A33,'подсчет продуктов'!T:T)+SUMIF('подсчет продуктов'!U:U,A33,'подсчет продуктов'!V:V)+SUMIF('подсчет продуктов'!W:W,A33,'подсчет продуктов'!X:X)+SUMIF('подсчет продуктов'!Y:Y,A33,'подсчет продуктов'!Z:Z)+SUMIF('подсчет продуктов'!AA:AA,A33,'подсчет продуктов'!AB:AB)</f>
        <v>0</v>
      </c>
      <c r="G33">
        <f>SUMIF('подсчет продуктов'!AD:AD,A33,'подсчет продуктов'!AE:AE)+SUMIF('подсчет продуктов'!AF:AF,A33,'подсчет продуктов'!AG:AG)+SUMIF('подсчет продуктов'!AH:AH,A33,'подсчет продуктов'!AI:AI)+SUMIF('подсчет продуктов'!AJ:AJ,A33,'подсчет продуктов'!AK:AK)+SUMIF('подсчет продуктов'!AL:AL,A33,'подсчет продуктов'!AM:AM)+SUMIF('подсчет продуктов'!AN:AN,A33,'подсчет продуктов'!AO:AO)</f>
        <v>0</v>
      </c>
      <c r="H33">
        <f>SUMIF('подсчет продуктов'!AQ:AQ,A33,'подсчет продуктов'!AR:AR)+SUMIF('подсчет продуктов'!AS:AS,A33,'подсчет продуктов'!AT:AT)+SUMIF('подсчет продуктов'!AU:AU,A33,'подсчет продуктов'!AV:AV)+SUMIF('подсчет продуктов'!AW:AW,A33,'подсчет продуктов'!AX:AX)+SUMIF('подсчет продуктов'!AY:AY,A33,'подсчет продуктов'!AZ:AZ)+SUMIF('подсчет продуктов'!BA:BA,A33,'подсчет продуктов'!BB:BB)</f>
        <v>0</v>
      </c>
    </row>
    <row r="34" spans="1:8">
      <c r="A34" t="str">
        <f>продукты!A35</f>
        <v>помидоры</v>
      </c>
      <c r="B34" t="str">
        <f>продукты!B35</f>
        <v>кг</v>
      </c>
      <c r="C34">
        <f>продукты!C35</f>
        <v>300</v>
      </c>
      <c r="E34">
        <f>SUMIF('подсчет продуктов'!D:D,A34,'подсчет продуктов'!E:E)+SUMIF('подсчет продуктов'!F:F,A34,'подсчет продуктов'!G:G)+SUMIF('подсчет продуктов'!H:H,A34,'подсчет продуктов'!I:I)+SUMIF('подсчет продуктов'!J:J,A34,'подсчет продуктов'!K:K)+SUMIF('подсчет продуктов'!L:L,A34,'подсчет продуктов'!M:M)+SUMIF('подсчет продуктов'!N:N,A34,'подсчет продуктов'!O:O)</f>
        <v>0</v>
      </c>
      <c r="F34">
        <f>SUMIF('подсчет продуктов'!Q:Q,A34,'подсчет продуктов'!R:R)+SUMIF('подсчет продуктов'!S:S,A34,'подсчет продуктов'!T:T)+SUMIF('подсчет продуктов'!U:U,A34,'подсчет продуктов'!V:V)+SUMIF('подсчет продуктов'!W:W,A34,'подсчет продуктов'!X:X)+SUMIF('подсчет продуктов'!Y:Y,A34,'подсчет продуктов'!Z:Z)+SUMIF('подсчет продуктов'!AA:AA,A34,'подсчет продуктов'!AB:AB)</f>
        <v>0</v>
      </c>
      <c r="G34">
        <f>SUMIF('подсчет продуктов'!AD:AD,A34,'подсчет продуктов'!AE:AE)+SUMIF('подсчет продуктов'!AF:AF,A34,'подсчет продуктов'!AG:AG)+SUMIF('подсчет продуктов'!AH:AH,A34,'подсчет продуктов'!AI:AI)+SUMIF('подсчет продуктов'!AJ:AJ,A34,'подсчет продуктов'!AK:AK)+SUMIF('подсчет продуктов'!AL:AL,A34,'подсчет продуктов'!AM:AM)+SUMIF('подсчет продуктов'!AN:AN,A34,'подсчет продуктов'!AO:AO)</f>
        <v>0</v>
      </c>
      <c r="H34">
        <f>SUMIF('подсчет продуктов'!AQ:AQ,A34,'подсчет продуктов'!AR:AR)+SUMIF('подсчет продуктов'!AS:AS,A34,'подсчет продуктов'!AT:AT)+SUMIF('подсчет продуктов'!AU:AU,A34,'подсчет продуктов'!AV:AV)+SUMIF('подсчет продуктов'!AW:AW,A34,'подсчет продуктов'!AX:AX)+SUMIF('подсчет продуктов'!AY:AY,A34,'подсчет продуктов'!AZ:AZ)+SUMIF('подсчет продуктов'!BA:BA,A34,'подсчет продуктов'!BB:BB)</f>
        <v>0</v>
      </c>
    </row>
    <row r="35" spans="1:8">
      <c r="A35" t="str">
        <f>продукты!A36</f>
        <v>огурцы</v>
      </c>
      <c r="B35" t="str">
        <f>продукты!B36</f>
        <v>кг</v>
      </c>
      <c r="C35">
        <f>продукты!C36</f>
        <v>100</v>
      </c>
      <c r="E35">
        <f>SUMIF('подсчет продуктов'!D:D,A35,'подсчет продуктов'!E:E)+SUMIF('подсчет продуктов'!F:F,A35,'подсчет продуктов'!G:G)+SUMIF('подсчет продуктов'!H:H,A35,'подсчет продуктов'!I:I)+SUMIF('подсчет продуктов'!J:J,A35,'подсчет продуктов'!K:K)+SUMIF('подсчет продуктов'!L:L,A35,'подсчет продуктов'!M:M)+SUMIF('подсчет продуктов'!N:N,A35,'подсчет продуктов'!O:O)</f>
        <v>0</v>
      </c>
      <c r="F35">
        <f>SUMIF('подсчет продуктов'!Q:Q,A35,'подсчет продуктов'!R:R)+SUMIF('подсчет продуктов'!S:S,A35,'подсчет продуктов'!T:T)+SUMIF('подсчет продуктов'!U:U,A35,'подсчет продуктов'!V:V)+SUMIF('подсчет продуктов'!W:W,A35,'подсчет продуктов'!X:X)+SUMIF('подсчет продуктов'!Y:Y,A35,'подсчет продуктов'!Z:Z)+SUMIF('подсчет продуктов'!AA:AA,A35,'подсчет продуктов'!AB:AB)</f>
        <v>0</v>
      </c>
      <c r="G35">
        <f>SUMIF('подсчет продуктов'!AD:AD,A35,'подсчет продуктов'!AE:AE)+SUMIF('подсчет продуктов'!AF:AF,A35,'подсчет продуктов'!AG:AG)+SUMIF('подсчет продуктов'!AH:AH,A35,'подсчет продуктов'!AI:AI)+SUMIF('подсчет продуктов'!AJ:AJ,A35,'подсчет продуктов'!AK:AK)+SUMIF('подсчет продуктов'!AL:AL,A35,'подсчет продуктов'!AM:AM)+SUMIF('подсчет продуктов'!AN:AN,A35,'подсчет продуктов'!AO:AO)</f>
        <v>0</v>
      </c>
      <c r="H35">
        <f>SUMIF('подсчет продуктов'!AQ:AQ,A35,'подсчет продуктов'!AR:AR)+SUMIF('подсчет продуктов'!AS:AS,A35,'подсчет продуктов'!AT:AT)+SUMIF('подсчет продуктов'!AU:AU,A35,'подсчет продуктов'!AV:AV)+SUMIF('подсчет продуктов'!AW:AW,A35,'подсчет продуктов'!AX:AX)+SUMIF('подсчет продуктов'!AY:AY,A35,'подсчет продуктов'!AZ:AZ)+SUMIF('подсчет продуктов'!BA:BA,A35,'подсчет продуктов'!BB:BB)</f>
        <v>0</v>
      </c>
    </row>
    <row r="36" spans="1:8">
      <c r="A36" t="str">
        <f>продукты!A37</f>
        <v>виноград</v>
      </c>
      <c r="B36" t="str">
        <f>продукты!B37</f>
        <v>кг</v>
      </c>
      <c r="C36">
        <f>продукты!C37</f>
        <v>200</v>
      </c>
      <c r="E36">
        <f>SUMIF('подсчет продуктов'!D:D,A36,'подсчет продуктов'!E:E)+SUMIF('подсчет продуктов'!F:F,A36,'подсчет продуктов'!G:G)+SUMIF('подсчет продуктов'!H:H,A36,'подсчет продуктов'!I:I)+SUMIF('подсчет продуктов'!J:J,A36,'подсчет продуктов'!K:K)+SUMIF('подсчет продуктов'!L:L,A36,'подсчет продуктов'!M:M)+SUMIF('подсчет продуктов'!N:N,A36,'подсчет продуктов'!O:O)</f>
        <v>0</v>
      </c>
      <c r="F36">
        <f>SUMIF('подсчет продуктов'!Q:Q,A36,'подсчет продуктов'!R:R)+SUMIF('подсчет продуктов'!S:S,A36,'подсчет продуктов'!T:T)+SUMIF('подсчет продуктов'!U:U,A36,'подсчет продуктов'!V:V)+SUMIF('подсчет продуктов'!W:W,A36,'подсчет продуктов'!X:X)+SUMIF('подсчет продуктов'!Y:Y,A36,'подсчет продуктов'!Z:Z)+SUMIF('подсчет продуктов'!AA:AA,A36,'подсчет продуктов'!AB:AB)</f>
        <v>0</v>
      </c>
      <c r="G36">
        <f>SUMIF('подсчет продуктов'!AD:AD,A36,'подсчет продуктов'!AE:AE)+SUMIF('подсчет продуктов'!AF:AF,A36,'подсчет продуктов'!AG:AG)+SUMIF('подсчет продуктов'!AH:AH,A36,'подсчет продуктов'!AI:AI)+SUMIF('подсчет продуктов'!AJ:AJ,A36,'подсчет продуктов'!AK:AK)+SUMIF('подсчет продуктов'!AL:AL,A36,'подсчет продуктов'!AM:AM)+SUMIF('подсчет продуктов'!AN:AN,A36,'подсчет продуктов'!AO:AO)</f>
        <v>0</v>
      </c>
      <c r="H36">
        <f>SUMIF('подсчет продуктов'!AQ:AQ,A36,'подсчет продуктов'!AR:AR)+SUMIF('подсчет продуктов'!AS:AS,A36,'подсчет продуктов'!AT:AT)+SUMIF('подсчет продуктов'!AU:AU,A36,'подсчет продуктов'!AV:AV)+SUMIF('подсчет продуктов'!AW:AW,A36,'подсчет продуктов'!AX:AX)+SUMIF('подсчет продуктов'!AY:AY,A36,'подсчет продуктов'!AZ:AZ)+SUMIF('подсчет продуктов'!BA:BA,A36,'подсчет продуктов'!BB:BB)</f>
        <v>0</v>
      </c>
    </row>
    <row r="37" spans="1:8">
      <c r="A37" t="str">
        <f>продукты!A38</f>
        <v>ветчина</v>
      </c>
      <c r="B37" t="str">
        <f>продукты!B38</f>
        <v>кг</v>
      </c>
      <c r="C37">
        <f>продукты!C38</f>
        <v>500</v>
      </c>
      <c r="E37">
        <f>SUMIF('подсчет продуктов'!D:D,A37,'подсчет продуктов'!E:E)+SUMIF('подсчет продуктов'!F:F,A37,'подсчет продуктов'!G:G)+SUMIF('подсчет продуктов'!H:H,A37,'подсчет продуктов'!I:I)+SUMIF('подсчет продуктов'!J:J,A37,'подсчет продуктов'!K:K)+SUMIF('подсчет продуктов'!L:L,A37,'подсчет продуктов'!M:M)+SUMIF('подсчет продуктов'!N:N,A37,'подсчет продуктов'!O:O)</f>
        <v>0</v>
      </c>
      <c r="F37">
        <f>SUMIF('подсчет продуктов'!Q:Q,A37,'подсчет продуктов'!R:R)+SUMIF('подсчет продуктов'!S:S,A37,'подсчет продуктов'!T:T)+SUMIF('подсчет продуктов'!U:U,A37,'подсчет продуктов'!V:V)+SUMIF('подсчет продуктов'!W:W,A37,'подсчет продуктов'!X:X)+SUMIF('подсчет продуктов'!Y:Y,A37,'подсчет продуктов'!Z:Z)+SUMIF('подсчет продуктов'!AA:AA,A37,'подсчет продуктов'!AB:AB)</f>
        <v>0</v>
      </c>
      <c r="G37">
        <f>SUMIF('подсчет продуктов'!AD:AD,A37,'подсчет продуктов'!AE:AE)+SUMIF('подсчет продуктов'!AF:AF,A37,'подсчет продуктов'!AG:AG)+SUMIF('подсчет продуктов'!AH:AH,A37,'подсчет продуктов'!AI:AI)+SUMIF('подсчет продуктов'!AJ:AJ,A37,'подсчет продуктов'!AK:AK)+SUMIF('подсчет продуктов'!AL:AL,A37,'подсчет продуктов'!AM:AM)+SUMIF('подсчет продуктов'!AN:AN,A37,'подсчет продуктов'!AO:AO)</f>
        <v>0</v>
      </c>
      <c r="H37">
        <f>SUMIF('подсчет продуктов'!AQ:AQ,A37,'подсчет продуктов'!AR:AR)+SUMIF('подсчет продуктов'!AS:AS,A37,'подсчет продуктов'!AT:AT)+SUMIF('подсчет продуктов'!AU:AU,A37,'подсчет продуктов'!AV:AV)+SUMIF('подсчет продуктов'!AW:AW,A37,'подсчет продуктов'!AX:AX)+SUMIF('подсчет продуктов'!AY:AY,A37,'подсчет продуктов'!AZ:AZ)+SUMIF('подсчет продуктов'!BA:BA,A37,'подсчет продуктов'!BB:BB)</f>
        <v>0</v>
      </c>
    </row>
    <row r="38" spans="1:8">
      <c r="A38" t="str">
        <f>продукты!A39</f>
        <v>курица</v>
      </c>
      <c r="B38" t="str">
        <f>продукты!B39</f>
        <v>шт</v>
      </c>
      <c r="C38">
        <f>продукты!C39</f>
        <v>300</v>
      </c>
      <c r="E38">
        <f>SUMIF('подсчет продуктов'!D:D,A38,'подсчет продуктов'!E:E)+SUMIF('подсчет продуктов'!F:F,A38,'подсчет продуктов'!G:G)+SUMIF('подсчет продуктов'!H:H,A38,'подсчет продуктов'!I:I)+SUMIF('подсчет продуктов'!J:J,A38,'подсчет продуктов'!K:K)+SUMIF('подсчет продуктов'!L:L,A38,'подсчет продуктов'!M:M)+SUMIF('подсчет продуктов'!N:N,A38,'подсчет продуктов'!O:O)</f>
        <v>1</v>
      </c>
      <c r="F38">
        <f>SUMIF('подсчет продуктов'!Q:Q,A38,'подсчет продуктов'!R:R)+SUMIF('подсчет продуктов'!S:S,A38,'подсчет продуктов'!T:T)+SUMIF('подсчет продуктов'!U:U,A38,'подсчет продуктов'!V:V)+SUMIF('подсчет продуктов'!W:W,A38,'подсчет продуктов'!X:X)+SUMIF('подсчет продуктов'!Y:Y,A38,'подсчет продуктов'!Z:Z)+SUMIF('подсчет продуктов'!AA:AA,A38,'подсчет продуктов'!AB:AB)</f>
        <v>0</v>
      </c>
      <c r="G38">
        <f>SUMIF('подсчет продуктов'!AD:AD,A38,'подсчет продуктов'!AE:AE)+SUMIF('подсчет продуктов'!AF:AF,A38,'подсчет продуктов'!AG:AG)+SUMIF('подсчет продуктов'!AH:AH,A38,'подсчет продуктов'!AI:AI)+SUMIF('подсчет продуктов'!AJ:AJ,A38,'подсчет продуктов'!AK:AK)+SUMIF('подсчет продуктов'!AL:AL,A38,'подсчет продуктов'!AM:AM)+SUMIF('подсчет продуктов'!AN:AN,A38,'подсчет продуктов'!AO:AO)</f>
        <v>0</v>
      </c>
      <c r="H38">
        <f>SUMIF('подсчет продуктов'!AQ:AQ,A38,'подсчет продуктов'!AR:AR)+SUMIF('подсчет продуктов'!AS:AS,A38,'подсчет продуктов'!AT:AT)+SUMIF('подсчет продуктов'!AU:AU,A38,'подсчет продуктов'!AV:AV)+SUMIF('подсчет продуктов'!AW:AW,A38,'подсчет продуктов'!AX:AX)+SUMIF('подсчет продуктов'!AY:AY,A38,'подсчет продуктов'!AZ:AZ)+SUMIF('подсчет продуктов'!BA:BA,A38,'подсчет продуктов'!BB:BB)</f>
        <v>0</v>
      </c>
    </row>
    <row r="39" spans="1:8">
      <c r="A39" t="str">
        <f>продукты!A40</f>
        <v>сметана</v>
      </c>
      <c r="B39" t="str">
        <f>продукты!B40</f>
        <v>1б (по 200г)</v>
      </c>
      <c r="C39">
        <f>продукты!C40</f>
        <v>50</v>
      </c>
      <c r="E39">
        <f>SUMIF('подсчет продуктов'!D:D,A39,'подсчет продуктов'!E:E)+SUMIF('подсчет продуктов'!F:F,A39,'подсчет продуктов'!G:G)+SUMIF('подсчет продуктов'!H:H,A39,'подсчет продуктов'!I:I)+SUMIF('подсчет продуктов'!J:J,A39,'подсчет продуктов'!K:K)+SUMIF('подсчет продуктов'!L:L,A39,'подсчет продуктов'!M:M)+SUMIF('подсчет продуктов'!N:N,A39,'подсчет продуктов'!O:O)</f>
        <v>1</v>
      </c>
      <c r="F39">
        <f>SUMIF('подсчет продуктов'!Q:Q,A39,'подсчет продуктов'!R:R)+SUMIF('подсчет продуктов'!S:S,A39,'подсчет продуктов'!T:T)+SUMIF('подсчет продуктов'!U:U,A39,'подсчет продуктов'!V:V)+SUMIF('подсчет продуктов'!W:W,A39,'подсчет продуктов'!X:X)+SUMIF('подсчет продуктов'!Y:Y,A39,'подсчет продуктов'!Z:Z)+SUMIF('подсчет продуктов'!AA:AA,A39,'подсчет продуктов'!AB:AB)</f>
        <v>0</v>
      </c>
      <c r="G39">
        <f>SUMIF('подсчет продуктов'!AD:AD,A39,'подсчет продуктов'!AE:AE)+SUMIF('подсчет продуктов'!AF:AF,A39,'подсчет продуктов'!AG:AG)+SUMIF('подсчет продуктов'!AH:AH,A39,'подсчет продуктов'!AI:AI)+SUMIF('подсчет продуктов'!AJ:AJ,A39,'подсчет продуктов'!AK:AK)+SUMIF('подсчет продуктов'!AL:AL,A39,'подсчет продуктов'!AM:AM)+SUMIF('подсчет продуктов'!AN:AN,A39,'подсчет продуктов'!AO:AO)</f>
        <v>0</v>
      </c>
      <c r="H39">
        <f>SUMIF('подсчет продуктов'!AQ:AQ,A39,'подсчет продуктов'!AR:AR)+SUMIF('подсчет продуктов'!AS:AS,A39,'подсчет продуктов'!AT:AT)+SUMIF('подсчет продуктов'!AU:AU,A39,'подсчет продуктов'!AV:AV)+SUMIF('подсчет продуктов'!AW:AW,A39,'подсчет продуктов'!AX:AX)+SUMIF('подсчет продуктов'!AY:AY,A39,'подсчет продуктов'!AZ:AZ)+SUMIF('подсчет продуктов'!BA:BA,A39,'подсчет продуктов'!BB:BB)</f>
        <v>0</v>
      </c>
    </row>
    <row r="40" spans="1:8">
      <c r="A40" t="str">
        <f>продукты!A41</f>
        <v>колбаса копч</v>
      </c>
      <c r="B40" t="str">
        <f>продукты!B41</f>
        <v>батон (по 300г)</v>
      </c>
      <c r="C40">
        <f>продукты!C41</f>
        <v>250</v>
      </c>
      <c r="E40">
        <f>SUMIF('подсчет продуктов'!D:D,A40,'подсчет продуктов'!E:E)+SUMIF('подсчет продуктов'!F:F,A40,'подсчет продуктов'!G:G)+SUMIF('подсчет продуктов'!H:H,A40,'подсчет продуктов'!I:I)+SUMIF('подсчет продуктов'!J:J,A40,'подсчет продуктов'!K:K)+SUMIF('подсчет продуктов'!L:L,A40,'подсчет продуктов'!M:M)+SUMIF('подсчет продуктов'!N:N,A40,'подсчет продуктов'!O:O)</f>
        <v>0</v>
      </c>
      <c r="F40">
        <f>SUMIF('подсчет продуктов'!Q:Q,A40,'подсчет продуктов'!R:R)+SUMIF('подсчет продуктов'!S:S,A40,'подсчет продуктов'!T:T)+SUMIF('подсчет продуктов'!U:U,A40,'подсчет продуктов'!V:V)+SUMIF('подсчет продуктов'!W:W,A40,'подсчет продуктов'!X:X)+SUMIF('подсчет продуктов'!Y:Y,A40,'подсчет продуктов'!Z:Z)+SUMIF('подсчет продуктов'!AA:AA,A40,'подсчет продуктов'!AB:AB)</f>
        <v>1</v>
      </c>
      <c r="G40">
        <f>SUMIF('подсчет продуктов'!AD:AD,A40,'подсчет продуктов'!AE:AE)+SUMIF('подсчет продуктов'!AF:AF,A40,'подсчет продуктов'!AG:AG)+SUMIF('подсчет продуктов'!AH:AH,A40,'подсчет продуктов'!AI:AI)+SUMIF('подсчет продуктов'!AJ:AJ,A40,'подсчет продуктов'!AK:AK)+SUMIF('подсчет продуктов'!AL:AL,A40,'подсчет продуктов'!AM:AM)+SUMIF('подсчет продуктов'!AN:AN,A40,'подсчет продуктов'!AO:AO)</f>
        <v>0</v>
      </c>
      <c r="H40">
        <f>SUMIF('подсчет продуктов'!AQ:AQ,A40,'подсчет продуктов'!AR:AR)+SUMIF('подсчет продуктов'!AS:AS,A40,'подсчет продуктов'!AT:AT)+SUMIF('подсчет продуктов'!AU:AU,A40,'подсчет продуктов'!AV:AV)+SUMIF('подсчет продуктов'!AW:AW,A40,'подсчет продуктов'!AX:AX)+SUMIF('подсчет продуктов'!AY:AY,A40,'подсчет продуктов'!AZ:AZ)+SUMIF('подсчет продуктов'!BA:BA,A40,'подсчет продуктов'!BB:BB)</f>
        <v>0</v>
      </c>
    </row>
    <row r="41" spans="1:8">
      <c r="A41" t="str">
        <f>продукты!A42</f>
        <v>мясо</v>
      </c>
      <c r="B41" t="str">
        <f>продукты!B42</f>
        <v>кг</v>
      </c>
      <c r="C41">
        <f>продукты!C42</f>
        <v>500</v>
      </c>
      <c r="E41">
        <f>SUMIF('подсчет продуктов'!D:D,A41,'подсчет продуктов'!E:E)+SUMIF('подсчет продуктов'!F:F,A41,'подсчет продуктов'!G:G)+SUMIF('подсчет продуктов'!H:H,A41,'подсчет продуктов'!I:I)+SUMIF('подсчет продуктов'!J:J,A41,'подсчет продуктов'!K:K)+SUMIF('подсчет продуктов'!L:L,A41,'подсчет продуктов'!M:M)+SUMIF('подсчет продуктов'!N:N,A41,'подсчет продуктов'!O:O)</f>
        <v>0</v>
      </c>
      <c r="F41">
        <f>SUMIF('подсчет продуктов'!Q:Q,A41,'подсчет продуктов'!R:R)+SUMIF('подсчет продуктов'!S:S,A41,'подсчет продуктов'!T:T)+SUMIF('подсчет продуктов'!U:U,A41,'подсчет продуктов'!V:V)+SUMIF('подсчет продуктов'!W:W,A41,'подсчет продуктов'!X:X)+SUMIF('подсчет продуктов'!Y:Y,A41,'подсчет продуктов'!Z:Z)+SUMIF('подсчет продуктов'!AA:AA,A41,'подсчет продуктов'!AB:AB)</f>
        <v>0</v>
      </c>
      <c r="G41">
        <f>SUMIF('подсчет продуктов'!AD:AD,A41,'подсчет продуктов'!AE:AE)+SUMIF('подсчет продуктов'!AF:AF,A41,'подсчет продуктов'!AG:AG)+SUMIF('подсчет продуктов'!AH:AH,A41,'подсчет продуктов'!AI:AI)+SUMIF('подсчет продуктов'!AJ:AJ,A41,'подсчет продуктов'!AK:AK)+SUMIF('подсчет продуктов'!AL:AL,A41,'подсчет продуктов'!AM:AM)+SUMIF('подсчет продуктов'!AN:AN,A41,'подсчет продуктов'!AO:AO)</f>
        <v>0</v>
      </c>
      <c r="H41">
        <f>SUMIF('подсчет продуктов'!AQ:AQ,A41,'подсчет продуктов'!AR:AR)+SUMIF('подсчет продуктов'!AS:AS,A41,'подсчет продуктов'!AT:AT)+SUMIF('подсчет продуктов'!AU:AU,A41,'подсчет продуктов'!AV:AV)+SUMIF('подсчет продуктов'!AW:AW,A41,'подсчет продуктов'!AX:AX)+SUMIF('подсчет продуктов'!AY:AY,A41,'подсчет продуктов'!AZ:AZ)+SUMIF('подсчет продуктов'!BA:BA,A41,'подсчет продуктов'!BB:BB)</f>
        <v>0</v>
      </c>
    </row>
    <row r="42" spans="1:8">
      <c r="A42" t="str">
        <f>продукты!A43</f>
        <v>чай в пакетиках</v>
      </c>
      <c r="B42" t="str">
        <f>продукты!B43</f>
        <v>уп. (25 шт)</v>
      </c>
      <c r="C42">
        <f>продукты!C43</f>
        <v>100</v>
      </c>
      <c r="E42">
        <f>SUMIF('подсчет продуктов'!D:D,A42,'подсчет продуктов'!E:E)+SUMIF('подсчет продуктов'!F:F,A42,'подсчет продуктов'!G:G)+SUMIF('подсчет продуктов'!H:H,A42,'подсчет продуктов'!I:I)+SUMIF('подсчет продуктов'!J:J,A42,'подсчет продуктов'!K:K)+SUMIF('подсчет продуктов'!L:L,A42,'подсчет продуктов'!M:M)+SUMIF('подсчет продуктов'!N:N,A42,'подсчет продуктов'!O:O)</f>
        <v>0</v>
      </c>
      <c r="F42">
        <f>SUMIF('подсчет продуктов'!Q:Q,A42,'подсчет продуктов'!R:R)+SUMIF('подсчет продуктов'!S:S,A42,'подсчет продуктов'!T:T)+SUMIF('подсчет продуктов'!U:U,A42,'подсчет продуктов'!V:V)+SUMIF('подсчет продуктов'!W:W,A42,'подсчет продуктов'!X:X)+SUMIF('подсчет продуктов'!Y:Y,A42,'подсчет продуктов'!Z:Z)+SUMIF('подсчет продуктов'!AA:AA,A42,'подсчет продуктов'!AB:AB)</f>
        <v>0.4</v>
      </c>
      <c r="G42">
        <f>SUMIF('подсчет продуктов'!AD:AD,A42,'подсчет продуктов'!AE:AE)+SUMIF('подсчет продуктов'!AF:AF,A42,'подсчет продуктов'!AG:AG)+SUMIF('подсчет продуктов'!AH:AH,A42,'подсчет продуктов'!AI:AI)+SUMIF('подсчет продуктов'!AJ:AJ,A42,'подсчет продуктов'!AK:AK)+SUMIF('подсчет продуктов'!AL:AL,A42,'подсчет продуктов'!AM:AM)+SUMIF('подсчет продуктов'!AN:AN,A42,'подсчет продуктов'!AO:AO)</f>
        <v>0</v>
      </c>
      <c r="H42">
        <f>SUMIF('подсчет продуктов'!AQ:AQ,A42,'подсчет продуктов'!AR:AR)+SUMIF('подсчет продуктов'!AS:AS,A42,'подсчет продуктов'!AT:AT)+SUMIF('подсчет продуктов'!AU:AU,A42,'подсчет продуктов'!AV:AV)+SUMIF('подсчет продуктов'!AW:AW,A42,'подсчет продуктов'!AX:AX)+SUMIF('подсчет продуктов'!AY:AY,A42,'подсчет продуктов'!AZ:AZ)+SUMIF('подсчет продуктов'!BA:BA,A42,'подсчет продуктов'!BB:BB)</f>
        <v>0</v>
      </c>
    </row>
    <row r="43" spans="1:8">
      <c r="A43" t="str">
        <f>продукты!A44</f>
        <v>какао</v>
      </c>
      <c r="B43" t="str">
        <f>продукты!B44</f>
        <v>пач. (по 100г)</v>
      </c>
      <c r="C43">
        <f>продукты!C44</f>
        <v>200</v>
      </c>
      <c r="E43">
        <f>SUMIF('подсчет продуктов'!D:D,A43,'подсчет продуктов'!E:E)+SUMIF('подсчет продуктов'!F:F,A43,'подсчет продуктов'!G:G)+SUMIF('подсчет продуктов'!H:H,A43,'подсчет продуктов'!I:I)+SUMIF('подсчет продуктов'!J:J,A43,'подсчет продуктов'!K:K)+SUMIF('подсчет продуктов'!L:L,A43,'подсчет продуктов'!M:M)+SUMIF('подсчет продуктов'!N:N,A43,'подсчет продуктов'!O:O)</f>
        <v>0</v>
      </c>
      <c r="F43">
        <f>SUMIF('подсчет продуктов'!Q:Q,A43,'подсчет продуктов'!R:R)+SUMIF('подсчет продуктов'!S:S,A43,'подсчет продуктов'!T:T)+SUMIF('подсчет продуктов'!U:U,A43,'подсчет продуктов'!V:V)+SUMIF('подсчет продуктов'!W:W,A43,'подсчет продуктов'!X:X)+SUMIF('подсчет продуктов'!Y:Y,A43,'подсчет продуктов'!Z:Z)+SUMIF('подсчет продуктов'!AA:AA,A43,'подсчет продуктов'!AB:AB)</f>
        <v>0.5</v>
      </c>
      <c r="G43">
        <f>SUMIF('подсчет продуктов'!AD:AD,A43,'подсчет продуктов'!AE:AE)+SUMIF('подсчет продуктов'!AF:AF,A43,'подсчет продуктов'!AG:AG)+SUMIF('подсчет продуктов'!AH:AH,A43,'подсчет продуктов'!AI:AI)+SUMIF('подсчет продуктов'!AJ:AJ,A43,'подсчет продуктов'!AK:AK)+SUMIF('подсчет продуктов'!AL:AL,A43,'подсчет продуктов'!AM:AM)+SUMIF('подсчет продуктов'!AN:AN,A43,'подсчет продуктов'!AO:AO)</f>
        <v>0</v>
      </c>
      <c r="H43">
        <f>SUMIF('подсчет продуктов'!AQ:AQ,A43,'подсчет продуктов'!AR:AR)+SUMIF('подсчет продуктов'!AS:AS,A43,'подсчет продуктов'!AT:AT)+SUMIF('подсчет продуктов'!AU:AU,A43,'подсчет продуктов'!AV:AV)+SUMIF('подсчет продуктов'!AW:AW,A43,'подсчет продуктов'!AX:AX)+SUMIF('подсчет продуктов'!AY:AY,A43,'подсчет продуктов'!AZ:AZ)+SUMIF('подсчет продуктов'!BA:BA,A43,'подсчет продуктов'!BB:BB)</f>
        <v>0</v>
      </c>
    </row>
    <row r="44" spans="1:8">
      <c r="A44">
        <f>продукты!A45</f>
        <v>0</v>
      </c>
      <c r="B44">
        <f>продукты!B45</f>
        <v>0</v>
      </c>
      <c r="C44">
        <f>продукты!C45</f>
        <v>0</v>
      </c>
      <c r="E44">
        <f>SUMIF('подсчет продуктов'!D:D,A44,'подсчет продуктов'!E:E)+SUMIF('подсчет продуктов'!F:F,A44,'подсчет продуктов'!G:G)+SUMIF('подсчет продуктов'!H:H,A44,'подсчет продуктов'!I:I)+SUMIF('подсчет продуктов'!J:J,A44,'подсчет продуктов'!K:K)+SUMIF('подсчет продуктов'!L:L,A44,'подсчет продуктов'!M:M)+SUMIF('подсчет продуктов'!N:N,A44,'подсчет продуктов'!O:O)</f>
        <v>0</v>
      </c>
      <c r="F44">
        <f>SUMIF('подсчет продуктов'!Q:Q,A44,'подсчет продуктов'!R:R)+SUMIF('подсчет продуктов'!S:S,A44,'подсчет продуктов'!T:T)+SUMIF('подсчет продуктов'!U:U,A44,'подсчет продуктов'!V:V)+SUMIF('подсчет продуктов'!W:W,A44,'подсчет продуктов'!X:X)+SUMIF('подсчет продуктов'!Y:Y,A44,'подсчет продуктов'!Z:Z)+SUMIF('подсчет продуктов'!AA:AA,A44,'подсчет продуктов'!AB:AB)</f>
        <v>0</v>
      </c>
      <c r="G44">
        <f>SUMIF('подсчет продуктов'!AD:AD,A44,'подсчет продуктов'!AE:AE)+SUMIF('подсчет продуктов'!AF:AF,A44,'подсчет продуктов'!AG:AG)+SUMIF('подсчет продуктов'!AH:AH,A44,'подсчет продуктов'!AI:AI)+SUMIF('подсчет продуктов'!AJ:AJ,A44,'подсчет продуктов'!AK:AK)+SUMIF('подсчет продуктов'!AL:AL,A44,'подсчет продуктов'!AM:AM)+SUMIF('подсчет продуктов'!AN:AN,A44,'подсчет продуктов'!AO:AO)</f>
        <v>0</v>
      </c>
      <c r="H44">
        <f>SUMIF('подсчет продуктов'!AQ:AQ,A44,'подсчет продуктов'!AR:AR)+SUMIF('подсчет продуктов'!AS:AS,A44,'подсчет продуктов'!AT:AT)+SUMIF('подсчет продуктов'!AU:AU,A44,'подсчет продуктов'!AV:AV)+SUMIF('подсчет продуктов'!AW:AW,A44,'подсчет продуктов'!AX:AX)+SUMIF('подсчет продуктов'!AY:AY,A44,'подсчет продуктов'!AZ:AZ)+SUMIF('подсчет продуктов'!BA:BA,A44,'подсчет продуктов'!BB:BB)</f>
        <v>0</v>
      </c>
    </row>
    <row r="45" spans="1:8">
      <c r="A45">
        <f>продукты!A46</f>
        <v>0</v>
      </c>
      <c r="B45">
        <f>продукты!B46</f>
        <v>0</v>
      </c>
      <c r="C45">
        <f>продукты!C46</f>
        <v>0</v>
      </c>
      <c r="E45">
        <f>SUMIF('подсчет продуктов'!D:D,A45,'подсчет продуктов'!E:E)+SUMIF('подсчет продуктов'!F:F,A45,'подсчет продуктов'!G:G)+SUMIF('подсчет продуктов'!H:H,A45,'подсчет продуктов'!I:I)+SUMIF('подсчет продуктов'!J:J,A45,'подсчет продуктов'!K:K)+SUMIF('подсчет продуктов'!L:L,A45,'подсчет продуктов'!M:M)+SUMIF('подсчет продуктов'!N:N,A45,'подсчет продуктов'!O:O)</f>
        <v>0</v>
      </c>
      <c r="F45">
        <f>SUMIF('подсчет продуктов'!Q:Q,A45,'подсчет продуктов'!R:R)+SUMIF('подсчет продуктов'!S:S,A45,'подсчет продуктов'!T:T)+SUMIF('подсчет продуктов'!U:U,A45,'подсчет продуктов'!V:V)+SUMIF('подсчет продуктов'!W:W,A45,'подсчет продуктов'!X:X)+SUMIF('подсчет продуктов'!Y:Y,A45,'подсчет продуктов'!Z:Z)+SUMIF('подсчет продуктов'!AA:AA,A45,'подсчет продуктов'!AB:AB)</f>
        <v>0</v>
      </c>
      <c r="G45">
        <f>SUMIF('подсчет продуктов'!AD:AD,A45,'подсчет продуктов'!AE:AE)+SUMIF('подсчет продуктов'!AF:AF,A45,'подсчет продуктов'!AG:AG)+SUMIF('подсчет продуктов'!AH:AH,A45,'подсчет продуктов'!AI:AI)+SUMIF('подсчет продуктов'!AJ:AJ,A45,'подсчет продуктов'!AK:AK)+SUMIF('подсчет продуктов'!AL:AL,A45,'подсчет продуктов'!AM:AM)+SUMIF('подсчет продуктов'!AN:AN,A45,'подсчет продуктов'!AO:AO)</f>
        <v>0</v>
      </c>
      <c r="H45">
        <f>SUMIF('подсчет продуктов'!AQ:AQ,A45,'подсчет продуктов'!AR:AR)+SUMIF('подсчет продуктов'!AS:AS,A45,'подсчет продуктов'!AT:AT)+SUMIF('подсчет продуктов'!AU:AU,A45,'подсчет продуктов'!AV:AV)+SUMIF('подсчет продуктов'!AW:AW,A45,'подсчет продуктов'!AX:AX)+SUMIF('подсчет продуктов'!AY:AY,A45,'подсчет продуктов'!AZ:AZ)+SUMIF('подсчет продуктов'!BA:BA,A45,'подсчет продуктов'!BB:BB)</f>
        <v>0</v>
      </c>
    </row>
    <row r="46" spans="1:8">
      <c r="A46">
        <f>продукты!A47</f>
        <v>0</v>
      </c>
      <c r="B46">
        <f>продукты!B47</f>
        <v>0</v>
      </c>
      <c r="C46">
        <f>продукты!C47</f>
        <v>0</v>
      </c>
      <c r="E46">
        <f>SUMIF('подсчет продуктов'!D:D,A46,'подсчет продуктов'!E:E)+SUMIF('подсчет продуктов'!F:F,A46,'подсчет продуктов'!G:G)+SUMIF('подсчет продуктов'!H:H,A46,'подсчет продуктов'!I:I)+SUMIF('подсчет продуктов'!J:J,A46,'подсчет продуктов'!K:K)+SUMIF('подсчет продуктов'!L:L,A46,'подсчет продуктов'!M:M)+SUMIF('подсчет продуктов'!N:N,A46,'подсчет продуктов'!O:O)</f>
        <v>0</v>
      </c>
      <c r="F46">
        <f>SUMIF('подсчет продуктов'!Q:Q,A46,'подсчет продуктов'!R:R)+SUMIF('подсчет продуктов'!S:S,A46,'подсчет продуктов'!T:T)+SUMIF('подсчет продуктов'!U:U,A46,'подсчет продуктов'!V:V)+SUMIF('подсчет продуктов'!W:W,A46,'подсчет продуктов'!X:X)+SUMIF('подсчет продуктов'!Y:Y,A46,'подсчет продуктов'!Z:Z)+SUMIF('подсчет продуктов'!AA:AA,A46,'подсчет продуктов'!AB:AB)</f>
        <v>0</v>
      </c>
      <c r="G46">
        <f>SUMIF('подсчет продуктов'!AD:AD,A46,'подсчет продуктов'!AE:AE)+SUMIF('подсчет продуктов'!AF:AF,A46,'подсчет продуктов'!AG:AG)+SUMIF('подсчет продуктов'!AH:AH,A46,'подсчет продуктов'!AI:AI)+SUMIF('подсчет продуктов'!AJ:AJ,A46,'подсчет продуктов'!AK:AK)+SUMIF('подсчет продуктов'!AL:AL,A46,'подсчет продуктов'!AM:AM)+SUMIF('подсчет продуктов'!AN:AN,A46,'подсчет продуктов'!AO:AO)</f>
        <v>0</v>
      </c>
      <c r="H46">
        <f>SUMIF('подсчет продуктов'!AQ:AQ,A46,'подсчет продуктов'!AR:AR)+SUMIF('подсчет продуктов'!AS:AS,A46,'подсчет продуктов'!AT:AT)+SUMIF('подсчет продуктов'!AU:AU,A46,'подсчет продуктов'!AV:AV)+SUMIF('подсчет продуктов'!AW:AW,A46,'подсчет продуктов'!AX:AX)+SUMIF('подсчет продуктов'!AY:AY,A46,'подсчет продуктов'!AZ:AZ)+SUMIF('подсчет продуктов'!BA:BA,A46,'подсчет продуктов'!BB:BB)</f>
        <v>0</v>
      </c>
    </row>
    <row r="47" spans="1:8">
      <c r="A47">
        <f>продукты!A48</f>
        <v>0</v>
      </c>
      <c r="B47">
        <f>продукты!B48</f>
        <v>0</v>
      </c>
      <c r="C47">
        <f>продукты!C48</f>
        <v>0</v>
      </c>
      <c r="E47">
        <f>SUMIF('подсчет продуктов'!D:D,A47,'подсчет продуктов'!E:E)+SUMIF('подсчет продуктов'!F:F,A47,'подсчет продуктов'!G:G)+SUMIF('подсчет продуктов'!H:H,A47,'подсчет продуктов'!I:I)+SUMIF('подсчет продуктов'!J:J,A47,'подсчет продуктов'!K:K)+SUMIF('подсчет продуктов'!L:L,A47,'подсчет продуктов'!M:M)+SUMIF('подсчет продуктов'!N:N,A47,'подсчет продуктов'!O:O)</f>
        <v>0</v>
      </c>
      <c r="F47">
        <f>SUMIF('подсчет продуктов'!Q:Q,A47,'подсчет продуктов'!R:R)+SUMIF('подсчет продуктов'!S:S,A47,'подсчет продуктов'!T:T)+SUMIF('подсчет продуктов'!U:U,A47,'подсчет продуктов'!V:V)+SUMIF('подсчет продуктов'!W:W,A47,'подсчет продуктов'!X:X)+SUMIF('подсчет продуктов'!Y:Y,A47,'подсчет продуктов'!Z:Z)+SUMIF('подсчет продуктов'!AA:AA,A47,'подсчет продуктов'!AB:AB)</f>
        <v>0</v>
      </c>
      <c r="G47">
        <f>SUMIF('подсчет продуктов'!AD:AD,A47,'подсчет продуктов'!AE:AE)+SUMIF('подсчет продуктов'!AF:AF,A47,'подсчет продуктов'!AG:AG)+SUMIF('подсчет продуктов'!AH:AH,A47,'подсчет продуктов'!AI:AI)+SUMIF('подсчет продуктов'!AJ:AJ,A47,'подсчет продуктов'!AK:AK)+SUMIF('подсчет продуктов'!AL:AL,A47,'подсчет продуктов'!AM:AM)+SUMIF('подсчет продуктов'!AN:AN,A47,'подсчет продуктов'!AO:AO)</f>
        <v>0</v>
      </c>
      <c r="H47">
        <f>SUMIF('подсчет продуктов'!AQ:AQ,A47,'подсчет продуктов'!AR:AR)+SUMIF('подсчет продуктов'!AS:AS,A47,'подсчет продуктов'!AT:AT)+SUMIF('подсчет продуктов'!AU:AU,A47,'подсчет продуктов'!AV:AV)+SUMIF('подсчет продуктов'!AW:AW,A47,'подсчет продуктов'!AX:AX)+SUMIF('подсчет продуктов'!AY:AY,A47,'подсчет продуктов'!AZ:AZ)+SUMIF('подсчет продуктов'!BA:BA,A47,'подсчет продуктов'!BB:BB)</f>
        <v>0</v>
      </c>
    </row>
    <row r="48" spans="1:8">
      <c r="A48">
        <f>продукты!A49</f>
        <v>0</v>
      </c>
      <c r="B48">
        <f>продукты!B49</f>
        <v>0</v>
      </c>
      <c r="C48">
        <f>продукты!C49</f>
        <v>0</v>
      </c>
      <c r="E48">
        <f>SUMIF('подсчет продуктов'!D:D,A48,'подсчет продуктов'!E:E)+SUMIF('подсчет продуктов'!F:F,A48,'подсчет продуктов'!G:G)+SUMIF('подсчет продуктов'!H:H,A48,'подсчет продуктов'!I:I)+SUMIF('подсчет продуктов'!J:J,A48,'подсчет продуктов'!K:K)+SUMIF('подсчет продуктов'!L:L,A48,'подсчет продуктов'!M:M)+SUMIF('подсчет продуктов'!N:N,A48,'подсчет продуктов'!O:O)</f>
        <v>0</v>
      </c>
      <c r="F48">
        <f>SUMIF('подсчет продуктов'!Q:Q,A48,'подсчет продуктов'!R:R)+SUMIF('подсчет продуктов'!S:S,A48,'подсчет продуктов'!T:T)+SUMIF('подсчет продуктов'!U:U,A48,'подсчет продуктов'!V:V)+SUMIF('подсчет продуктов'!W:W,A48,'подсчет продуктов'!X:X)+SUMIF('подсчет продуктов'!Y:Y,A48,'подсчет продуктов'!Z:Z)+SUMIF('подсчет продуктов'!AA:AA,A48,'подсчет продуктов'!AB:AB)</f>
        <v>0</v>
      </c>
      <c r="G48">
        <f>SUMIF('подсчет продуктов'!AD:AD,A48,'подсчет продуктов'!AE:AE)+SUMIF('подсчет продуктов'!AF:AF,A48,'подсчет продуктов'!AG:AG)+SUMIF('подсчет продуктов'!AH:AH,A48,'подсчет продуктов'!AI:AI)+SUMIF('подсчет продуктов'!AJ:AJ,A48,'подсчет продуктов'!AK:AK)+SUMIF('подсчет продуктов'!AL:AL,A48,'подсчет продуктов'!AM:AM)+SUMIF('подсчет продуктов'!AN:AN,A48,'подсчет продуктов'!AO:AO)</f>
        <v>0</v>
      </c>
      <c r="H48">
        <f>SUMIF('подсчет продуктов'!AQ:AQ,A48,'подсчет продуктов'!AR:AR)+SUMIF('подсчет продуктов'!AS:AS,A48,'подсчет продуктов'!AT:AT)+SUMIF('подсчет продуктов'!AU:AU,A48,'подсчет продуктов'!AV:AV)+SUMIF('подсчет продуктов'!AW:AW,A48,'подсчет продуктов'!AX:AX)+SUMIF('подсчет продуктов'!AY:AY,A48,'подсчет продуктов'!AZ:AZ)+SUMIF('подсчет продуктов'!BA:BA,A48,'подсчет продуктов'!BB:BB)</f>
        <v>0</v>
      </c>
    </row>
    <row r="49" spans="1:8">
      <c r="A49">
        <f>продукты!A50</f>
        <v>0</v>
      </c>
      <c r="B49">
        <f>продукты!B50</f>
        <v>0</v>
      </c>
      <c r="C49">
        <f>продукты!C50</f>
        <v>0</v>
      </c>
      <c r="E49">
        <f>SUMIF('подсчет продуктов'!D:D,A49,'подсчет продуктов'!E:E)+SUMIF('подсчет продуктов'!F:F,A49,'подсчет продуктов'!G:G)+SUMIF('подсчет продуктов'!H:H,A49,'подсчет продуктов'!I:I)+SUMIF('подсчет продуктов'!J:J,A49,'подсчет продуктов'!K:K)+SUMIF('подсчет продуктов'!L:L,A49,'подсчет продуктов'!M:M)+SUMIF('подсчет продуктов'!N:N,A49,'подсчет продуктов'!O:O)</f>
        <v>0</v>
      </c>
      <c r="F49">
        <f>SUMIF('подсчет продуктов'!Q:Q,A49,'подсчет продуктов'!R:R)+SUMIF('подсчет продуктов'!S:S,A49,'подсчет продуктов'!T:T)+SUMIF('подсчет продуктов'!U:U,A49,'подсчет продуктов'!V:V)+SUMIF('подсчет продуктов'!W:W,A49,'подсчет продуктов'!X:X)+SUMIF('подсчет продуктов'!Y:Y,A49,'подсчет продуктов'!Z:Z)+SUMIF('подсчет продуктов'!AA:AA,A49,'подсчет продуктов'!AB:AB)</f>
        <v>0</v>
      </c>
      <c r="G49">
        <f>SUMIF('подсчет продуктов'!AD:AD,A49,'подсчет продуктов'!AE:AE)+SUMIF('подсчет продуктов'!AF:AF,A49,'подсчет продуктов'!AG:AG)+SUMIF('подсчет продуктов'!AH:AH,A49,'подсчет продуктов'!AI:AI)+SUMIF('подсчет продуктов'!AJ:AJ,A49,'подсчет продуктов'!AK:AK)+SUMIF('подсчет продуктов'!AL:AL,A49,'подсчет продуктов'!AM:AM)+SUMIF('подсчет продуктов'!AN:AN,A49,'подсчет продуктов'!AO:AO)</f>
        <v>0</v>
      </c>
      <c r="H49">
        <f>SUMIF('подсчет продуктов'!AQ:AQ,A49,'подсчет продуктов'!AR:AR)+SUMIF('подсчет продуктов'!AS:AS,A49,'подсчет продуктов'!AT:AT)+SUMIF('подсчет продуктов'!AU:AU,A49,'подсчет продуктов'!AV:AV)+SUMIF('подсчет продуктов'!AW:AW,A49,'подсчет продуктов'!AX:AX)+SUMIF('подсчет продуктов'!AY:AY,A49,'подсчет продуктов'!AZ:AZ)+SUMIF('подсчет продуктов'!BA:BA,A49,'подсчет продуктов'!BB:BB)</f>
        <v>0</v>
      </c>
    </row>
    <row r="50" spans="1:8">
      <c r="A50">
        <f>продукты!A51</f>
        <v>0</v>
      </c>
      <c r="B50">
        <f>продукты!B51</f>
        <v>0</v>
      </c>
      <c r="C50">
        <f>продукты!C51</f>
        <v>0</v>
      </c>
      <c r="E50">
        <f>SUMIF('подсчет продуктов'!D:D,A50,'подсчет продуктов'!E:E)+SUMIF('подсчет продуктов'!F:F,A50,'подсчет продуктов'!G:G)+SUMIF('подсчет продуктов'!H:H,A50,'подсчет продуктов'!I:I)+SUMIF('подсчет продуктов'!J:J,A50,'подсчет продуктов'!K:K)+SUMIF('подсчет продуктов'!L:L,A50,'подсчет продуктов'!M:M)+SUMIF('подсчет продуктов'!N:N,A50,'подсчет продуктов'!O:O)</f>
        <v>0</v>
      </c>
      <c r="F50">
        <f>SUMIF('подсчет продуктов'!Q:Q,A50,'подсчет продуктов'!R:R)+SUMIF('подсчет продуктов'!S:S,A50,'подсчет продуктов'!T:T)+SUMIF('подсчет продуктов'!U:U,A50,'подсчет продуктов'!V:V)+SUMIF('подсчет продуктов'!W:W,A50,'подсчет продуктов'!X:X)+SUMIF('подсчет продуктов'!Y:Y,A50,'подсчет продуктов'!Z:Z)+SUMIF('подсчет продуктов'!AA:AA,A50,'подсчет продуктов'!AB:AB)</f>
        <v>0</v>
      </c>
      <c r="G50">
        <f>SUMIF('подсчет продуктов'!AD:AD,A50,'подсчет продуктов'!AE:AE)+SUMIF('подсчет продуктов'!AF:AF,A50,'подсчет продуктов'!AG:AG)+SUMIF('подсчет продуктов'!AH:AH,A50,'подсчет продуктов'!AI:AI)+SUMIF('подсчет продуктов'!AJ:AJ,A50,'подсчет продуктов'!AK:AK)+SUMIF('подсчет продуктов'!AL:AL,A50,'подсчет продуктов'!AM:AM)+SUMIF('подсчет продуктов'!AN:AN,A50,'подсчет продуктов'!AO:AO)</f>
        <v>0</v>
      </c>
      <c r="H50">
        <f>SUMIF('подсчет продуктов'!AQ:AQ,A50,'подсчет продуктов'!AR:AR)+SUMIF('подсчет продуктов'!AS:AS,A50,'подсчет продуктов'!AT:AT)+SUMIF('подсчет продуктов'!AU:AU,A50,'подсчет продуктов'!AV:AV)+SUMIF('подсчет продуктов'!AW:AW,A50,'подсчет продуктов'!AX:AX)+SUMIF('подсчет продуктов'!AY:AY,A50,'подсчет продуктов'!AZ:AZ)+SUMIF('подсчет продуктов'!BA:BA,A50,'подсчет продуктов'!BB:BB)</f>
        <v>0</v>
      </c>
    </row>
    <row r="51" spans="1:8">
      <c r="A51">
        <f>продукты!A52</f>
        <v>0</v>
      </c>
      <c r="B51">
        <f>продукты!B52</f>
        <v>0</v>
      </c>
      <c r="C51">
        <f>продукты!C52</f>
        <v>0</v>
      </c>
      <c r="E51">
        <f>SUMIF('подсчет продуктов'!D:D,A51,'подсчет продуктов'!E:E)+SUMIF('подсчет продуктов'!F:F,A51,'подсчет продуктов'!G:G)+SUMIF('подсчет продуктов'!H:H,A51,'подсчет продуктов'!I:I)+SUMIF('подсчет продуктов'!J:J,A51,'подсчет продуктов'!K:K)+SUMIF('подсчет продуктов'!L:L,A51,'подсчет продуктов'!M:M)+SUMIF('подсчет продуктов'!N:N,A51,'подсчет продуктов'!O:O)</f>
        <v>0</v>
      </c>
      <c r="F51">
        <f>SUMIF('подсчет продуктов'!Q:Q,A51,'подсчет продуктов'!R:R)+SUMIF('подсчет продуктов'!S:S,A51,'подсчет продуктов'!T:T)+SUMIF('подсчет продуктов'!U:U,A51,'подсчет продуктов'!V:V)+SUMIF('подсчет продуктов'!W:W,A51,'подсчет продуктов'!X:X)+SUMIF('подсчет продуктов'!Y:Y,A51,'подсчет продуктов'!Z:Z)+SUMIF('подсчет продуктов'!AA:AA,A51,'подсчет продуктов'!AB:AB)</f>
        <v>0</v>
      </c>
      <c r="G51">
        <f>SUMIF('подсчет продуктов'!AD:AD,A51,'подсчет продуктов'!AE:AE)+SUMIF('подсчет продуктов'!AF:AF,A51,'подсчет продуктов'!AG:AG)+SUMIF('подсчет продуктов'!AH:AH,A51,'подсчет продуктов'!AI:AI)+SUMIF('подсчет продуктов'!AJ:AJ,A51,'подсчет продуктов'!AK:AK)+SUMIF('подсчет продуктов'!AL:AL,A51,'подсчет продуктов'!AM:AM)+SUMIF('подсчет продуктов'!AN:AN,A51,'подсчет продуктов'!AO:AO)</f>
        <v>0</v>
      </c>
      <c r="H51">
        <f>SUMIF('подсчет продуктов'!AQ:AQ,A51,'подсчет продуктов'!AR:AR)+SUMIF('подсчет продуктов'!AS:AS,A51,'подсчет продуктов'!AT:AT)+SUMIF('подсчет продуктов'!AU:AU,A51,'подсчет продуктов'!AV:AV)+SUMIF('подсчет продуктов'!AW:AW,A51,'подсчет продуктов'!AX:AX)+SUMIF('подсчет продуктов'!AY:AY,A51,'подсчет продуктов'!AZ:AZ)+SUMIF('подсчет продуктов'!BA:BA,A51,'подсчет продуктов'!BB:BB)</f>
        <v>0</v>
      </c>
    </row>
    <row r="52" spans="1:8">
      <c r="A52">
        <f>продукты!A53</f>
        <v>0</v>
      </c>
      <c r="B52">
        <f>продукты!B53</f>
        <v>0</v>
      </c>
      <c r="C52">
        <f>продукты!C53</f>
        <v>0</v>
      </c>
      <c r="E52">
        <f>SUMIF('подсчет продуктов'!D:D,A52,'подсчет продуктов'!E:E)+SUMIF('подсчет продуктов'!F:F,A52,'подсчет продуктов'!G:G)+SUMIF('подсчет продуктов'!H:H,A52,'подсчет продуктов'!I:I)+SUMIF('подсчет продуктов'!J:J,A52,'подсчет продуктов'!K:K)+SUMIF('подсчет продуктов'!L:L,A52,'подсчет продуктов'!M:M)+SUMIF('подсчет продуктов'!N:N,A52,'подсчет продуктов'!O:O)</f>
        <v>0</v>
      </c>
      <c r="F52">
        <f>SUMIF('подсчет продуктов'!Q:Q,A52,'подсчет продуктов'!R:R)+SUMIF('подсчет продуктов'!S:S,A52,'подсчет продуктов'!T:T)+SUMIF('подсчет продуктов'!U:U,A52,'подсчет продуктов'!V:V)+SUMIF('подсчет продуктов'!W:W,A52,'подсчет продуктов'!X:X)+SUMIF('подсчет продуктов'!Y:Y,A52,'подсчет продуктов'!Z:Z)+SUMIF('подсчет продуктов'!AA:AA,A52,'подсчет продуктов'!AB:AB)</f>
        <v>0</v>
      </c>
      <c r="G52">
        <f>SUMIF('подсчет продуктов'!AD:AD,A52,'подсчет продуктов'!AE:AE)+SUMIF('подсчет продуктов'!AF:AF,A52,'подсчет продуктов'!AG:AG)+SUMIF('подсчет продуктов'!AH:AH,A52,'подсчет продуктов'!AI:AI)+SUMIF('подсчет продуктов'!AJ:AJ,A52,'подсчет продуктов'!AK:AK)+SUMIF('подсчет продуктов'!AL:AL,A52,'подсчет продуктов'!AM:AM)+SUMIF('подсчет продуктов'!AN:AN,A52,'подсчет продуктов'!AO:AO)</f>
        <v>0</v>
      </c>
      <c r="H52">
        <f>SUMIF('подсчет продуктов'!AQ:AQ,A52,'подсчет продуктов'!AR:AR)+SUMIF('подсчет продуктов'!AS:AS,A52,'подсчет продуктов'!AT:AT)+SUMIF('подсчет продуктов'!AU:AU,A52,'подсчет продуктов'!AV:AV)+SUMIF('подсчет продуктов'!AW:AW,A52,'подсчет продуктов'!AX:AX)+SUMIF('подсчет продуктов'!AY:AY,A52,'подсчет продуктов'!AZ:AZ)+SUMIF('подсчет продуктов'!BA:BA,A52,'подсчет продуктов'!BB:BB)</f>
        <v>0</v>
      </c>
    </row>
    <row r="53" spans="1:8">
      <c r="A53">
        <f>продукты!A54</f>
        <v>0</v>
      </c>
      <c r="B53">
        <f>продукты!B54</f>
        <v>0</v>
      </c>
      <c r="C53">
        <f>продукты!C54</f>
        <v>0</v>
      </c>
      <c r="E53">
        <f>SUMIF('подсчет продуктов'!D:D,A53,'подсчет продуктов'!E:E)+SUMIF('подсчет продуктов'!F:F,A53,'подсчет продуктов'!G:G)+SUMIF('подсчет продуктов'!H:H,A53,'подсчет продуктов'!I:I)+SUMIF('подсчет продуктов'!J:J,A53,'подсчет продуктов'!K:K)+SUMIF('подсчет продуктов'!L:L,A53,'подсчет продуктов'!M:M)+SUMIF('подсчет продуктов'!N:N,A53,'подсчет продуктов'!O:O)</f>
        <v>0</v>
      </c>
      <c r="F53">
        <f>SUMIF('подсчет продуктов'!Q:Q,A53,'подсчет продуктов'!R:R)+SUMIF('подсчет продуктов'!S:S,A53,'подсчет продуктов'!T:T)+SUMIF('подсчет продуктов'!U:U,A53,'подсчет продуктов'!V:V)+SUMIF('подсчет продуктов'!W:W,A53,'подсчет продуктов'!X:X)+SUMIF('подсчет продуктов'!Y:Y,A53,'подсчет продуктов'!Z:Z)+SUMIF('подсчет продуктов'!AA:AA,A53,'подсчет продуктов'!AB:AB)</f>
        <v>0</v>
      </c>
      <c r="G53">
        <f>SUMIF('подсчет продуктов'!AD:AD,A53,'подсчет продуктов'!AE:AE)+SUMIF('подсчет продуктов'!AF:AF,A53,'подсчет продуктов'!AG:AG)+SUMIF('подсчет продуктов'!AH:AH,A53,'подсчет продуктов'!AI:AI)+SUMIF('подсчет продуктов'!AJ:AJ,A53,'подсчет продуктов'!AK:AK)+SUMIF('подсчет продуктов'!AL:AL,A53,'подсчет продуктов'!AM:AM)+SUMIF('подсчет продуктов'!AN:AN,A53,'подсчет продуктов'!AO:AO)</f>
        <v>0</v>
      </c>
      <c r="H53">
        <f>SUMIF('подсчет продуктов'!AQ:AQ,A53,'подсчет продуктов'!AR:AR)+SUMIF('подсчет продуктов'!AS:AS,A53,'подсчет продуктов'!AT:AT)+SUMIF('подсчет продуктов'!AU:AU,A53,'подсчет продуктов'!AV:AV)+SUMIF('подсчет продуктов'!AW:AW,A53,'подсчет продуктов'!AX:AX)+SUMIF('подсчет продуктов'!AY:AY,A53,'подсчет продуктов'!AZ:AZ)+SUMIF('подсчет продуктов'!BA:BA,A53,'подсчет продуктов'!BB:BB)</f>
        <v>0</v>
      </c>
    </row>
    <row r="54" spans="1:8">
      <c r="A54">
        <f>продукты!A55</f>
        <v>0</v>
      </c>
      <c r="B54">
        <f>продукты!B55</f>
        <v>0</v>
      </c>
      <c r="C54">
        <f>продукты!C55</f>
        <v>0</v>
      </c>
      <c r="E54">
        <f>SUMIF('подсчет продуктов'!D:D,A54,'подсчет продуктов'!E:E)+SUMIF('подсчет продуктов'!F:F,A54,'подсчет продуктов'!G:G)+SUMIF('подсчет продуктов'!H:H,A54,'подсчет продуктов'!I:I)+SUMIF('подсчет продуктов'!J:J,A54,'подсчет продуктов'!K:K)+SUMIF('подсчет продуктов'!L:L,A54,'подсчет продуктов'!M:M)+SUMIF('подсчет продуктов'!N:N,A54,'подсчет продуктов'!O:O)</f>
        <v>0</v>
      </c>
      <c r="F54">
        <f>SUMIF('подсчет продуктов'!Q:Q,A54,'подсчет продуктов'!R:R)+SUMIF('подсчет продуктов'!S:S,A54,'подсчет продуктов'!T:T)+SUMIF('подсчет продуктов'!U:U,A54,'подсчет продуктов'!V:V)+SUMIF('подсчет продуктов'!W:W,A54,'подсчет продуктов'!X:X)+SUMIF('подсчет продуктов'!Y:Y,A54,'подсчет продуктов'!Z:Z)+SUMIF('подсчет продуктов'!AA:AA,A54,'подсчет продуктов'!AB:AB)</f>
        <v>0</v>
      </c>
      <c r="G54">
        <f>SUMIF('подсчет продуктов'!AD:AD,A54,'подсчет продуктов'!AE:AE)+SUMIF('подсчет продуктов'!AF:AF,A54,'подсчет продуктов'!AG:AG)+SUMIF('подсчет продуктов'!AH:AH,A54,'подсчет продуктов'!AI:AI)+SUMIF('подсчет продуктов'!AJ:AJ,A54,'подсчет продуктов'!AK:AK)+SUMIF('подсчет продуктов'!AL:AL,A54,'подсчет продуктов'!AM:AM)+SUMIF('подсчет продуктов'!AN:AN,A54,'подсчет продуктов'!AO:AO)</f>
        <v>0</v>
      </c>
      <c r="H54">
        <f>SUMIF('подсчет продуктов'!AQ:AQ,A54,'подсчет продуктов'!AR:AR)+SUMIF('подсчет продуктов'!AS:AS,A54,'подсчет продуктов'!AT:AT)+SUMIF('подсчет продуктов'!AU:AU,A54,'подсчет продуктов'!AV:AV)+SUMIF('подсчет продуктов'!AW:AW,A54,'подсчет продуктов'!AX:AX)+SUMIF('подсчет продуктов'!AY:AY,A54,'подсчет продуктов'!AZ:AZ)+SUMIF('подсчет продуктов'!BA:BA,A54,'подсчет продуктов'!BB:BB)</f>
        <v>0</v>
      </c>
    </row>
    <row r="55" spans="1:8">
      <c r="A55">
        <f>продукты!A56</f>
        <v>0</v>
      </c>
      <c r="B55">
        <f>продукты!B56</f>
        <v>0</v>
      </c>
      <c r="C55">
        <f>продукты!C56</f>
        <v>0</v>
      </c>
      <c r="E55">
        <f>SUMIF('подсчет продуктов'!D:D,A55,'подсчет продуктов'!E:E)+SUMIF('подсчет продуктов'!F:F,A55,'подсчет продуктов'!G:G)+SUMIF('подсчет продуктов'!H:H,A55,'подсчет продуктов'!I:I)+SUMIF('подсчет продуктов'!J:J,A55,'подсчет продуктов'!K:K)+SUMIF('подсчет продуктов'!L:L,A55,'подсчет продуктов'!M:M)+SUMIF('подсчет продуктов'!N:N,A55,'подсчет продуктов'!O:O)</f>
        <v>0</v>
      </c>
      <c r="F55">
        <f>SUMIF('подсчет продуктов'!Q:Q,A55,'подсчет продуктов'!R:R)+SUMIF('подсчет продуктов'!S:S,A55,'подсчет продуктов'!T:T)+SUMIF('подсчет продуктов'!U:U,A55,'подсчет продуктов'!V:V)+SUMIF('подсчет продуктов'!W:W,A55,'подсчет продуктов'!X:X)+SUMIF('подсчет продуктов'!Y:Y,A55,'подсчет продуктов'!Z:Z)+SUMIF('подсчет продуктов'!AA:AA,A55,'подсчет продуктов'!AB:AB)</f>
        <v>0</v>
      </c>
      <c r="G55">
        <f>SUMIF('подсчет продуктов'!AD:AD,A55,'подсчет продуктов'!AE:AE)+SUMIF('подсчет продуктов'!AF:AF,A55,'подсчет продуктов'!AG:AG)+SUMIF('подсчет продуктов'!AH:AH,A55,'подсчет продуктов'!AI:AI)+SUMIF('подсчет продуктов'!AJ:AJ,A55,'подсчет продуктов'!AK:AK)+SUMIF('подсчет продуктов'!AL:AL,A55,'подсчет продуктов'!AM:AM)+SUMIF('подсчет продуктов'!AN:AN,A55,'подсчет продуктов'!AO:AO)</f>
        <v>0</v>
      </c>
      <c r="H55">
        <f>SUMIF('подсчет продуктов'!AQ:AQ,A55,'подсчет продуктов'!AR:AR)+SUMIF('подсчет продуктов'!AS:AS,A55,'подсчет продуктов'!AT:AT)+SUMIF('подсчет продуктов'!AU:AU,A55,'подсчет продуктов'!AV:AV)+SUMIF('подсчет продуктов'!AW:AW,A55,'подсчет продуктов'!AX:AX)+SUMIF('подсчет продуктов'!AY:AY,A55,'подсчет продуктов'!AZ:AZ)+SUMIF('подсчет продуктов'!BA:BA,A55,'подсчет продуктов'!BB:BB)</f>
        <v>0</v>
      </c>
    </row>
    <row r="56" spans="1:8">
      <c r="A56">
        <f>продукты!A57</f>
        <v>0</v>
      </c>
      <c r="B56">
        <f>продукты!B57</f>
        <v>0</v>
      </c>
      <c r="C56">
        <f>продукты!C57</f>
        <v>0</v>
      </c>
      <c r="E56">
        <f>SUMIF('подсчет продуктов'!D:D,A56,'подсчет продуктов'!E:E)+SUMIF('подсчет продуктов'!F:F,A56,'подсчет продуктов'!G:G)+SUMIF('подсчет продуктов'!H:H,A56,'подсчет продуктов'!I:I)+SUMIF('подсчет продуктов'!J:J,A56,'подсчет продуктов'!K:K)+SUMIF('подсчет продуктов'!L:L,A56,'подсчет продуктов'!M:M)+SUMIF('подсчет продуктов'!N:N,A56,'подсчет продуктов'!O:O)</f>
        <v>0</v>
      </c>
      <c r="F56">
        <f>SUMIF('подсчет продуктов'!Q:Q,A56,'подсчет продуктов'!R:R)+SUMIF('подсчет продуктов'!S:S,A56,'подсчет продуктов'!T:T)+SUMIF('подсчет продуктов'!U:U,A56,'подсчет продуктов'!V:V)+SUMIF('подсчет продуктов'!W:W,A56,'подсчет продуктов'!X:X)+SUMIF('подсчет продуктов'!Y:Y,A56,'подсчет продуктов'!Z:Z)+SUMIF('подсчет продуктов'!AA:AA,A56,'подсчет продуктов'!AB:AB)</f>
        <v>0</v>
      </c>
      <c r="G56">
        <f>SUMIF('подсчет продуктов'!AD:AD,A56,'подсчет продуктов'!AE:AE)+SUMIF('подсчет продуктов'!AF:AF,A56,'подсчет продуктов'!AG:AG)+SUMIF('подсчет продуктов'!AH:AH,A56,'подсчет продуктов'!AI:AI)+SUMIF('подсчет продуктов'!AJ:AJ,A56,'подсчет продуктов'!AK:AK)+SUMIF('подсчет продуктов'!AL:AL,A56,'подсчет продуктов'!AM:AM)+SUMIF('подсчет продуктов'!AN:AN,A56,'подсчет продуктов'!AO:AO)</f>
        <v>0</v>
      </c>
      <c r="H56">
        <f>SUMIF('подсчет продуктов'!AQ:AQ,A56,'подсчет продуктов'!AR:AR)+SUMIF('подсчет продуктов'!AS:AS,A56,'подсчет продуктов'!AT:AT)+SUMIF('подсчет продуктов'!AU:AU,A56,'подсчет продуктов'!AV:AV)+SUMIF('подсчет продуктов'!AW:AW,A56,'подсчет продуктов'!AX:AX)+SUMIF('подсчет продуктов'!AY:AY,A56,'подсчет продуктов'!AZ:AZ)+SUMIF('подсчет продуктов'!BA:BA,A56,'подсчет продуктов'!BB:BB)</f>
        <v>0</v>
      </c>
    </row>
    <row r="57" spans="1:8">
      <c r="A57">
        <f>продукты!A58</f>
        <v>0</v>
      </c>
      <c r="B57">
        <f>продукты!B58</f>
        <v>0</v>
      </c>
      <c r="C57">
        <f>продукты!C58</f>
        <v>0</v>
      </c>
      <c r="E57">
        <f>SUMIF('подсчет продуктов'!D:D,A57,'подсчет продуктов'!E:E)+SUMIF('подсчет продуктов'!F:F,A57,'подсчет продуктов'!G:G)+SUMIF('подсчет продуктов'!H:H,A57,'подсчет продуктов'!I:I)+SUMIF('подсчет продуктов'!J:J,A57,'подсчет продуктов'!K:K)+SUMIF('подсчет продуктов'!L:L,A57,'подсчет продуктов'!M:M)+SUMIF('подсчет продуктов'!N:N,A57,'подсчет продуктов'!O:O)</f>
        <v>0</v>
      </c>
      <c r="F57">
        <f>SUMIF('подсчет продуктов'!Q:Q,A57,'подсчет продуктов'!R:R)+SUMIF('подсчет продуктов'!S:S,A57,'подсчет продуктов'!T:T)+SUMIF('подсчет продуктов'!U:U,A57,'подсчет продуктов'!V:V)+SUMIF('подсчет продуктов'!W:W,A57,'подсчет продуктов'!X:X)+SUMIF('подсчет продуктов'!Y:Y,A57,'подсчет продуктов'!Z:Z)+SUMIF('подсчет продуктов'!AA:AA,A57,'подсчет продуктов'!AB:AB)</f>
        <v>0</v>
      </c>
      <c r="G57">
        <f>SUMIF('подсчет продуктов'!AD:AD,A57,'подсчет продуктов'!AE:AE)+SUMIF('подсчет продуктов'!AF:AF,A57,'подсчет продуктов'!AG:AG)+SUMIF('подсчет продуктов'!AH:AH,A57,'подсчет продуктов'!AI:AI)+SUMIF('подсчет продуктов'!AJ:AJ,A57,'подсчет продуктов'!AK:AK)+SUMIF('подсчет продуктов'!AL:AL,A57,'подсчет продуктов'!AM:AM)+SUMIF('подсчет продуктов'!AN:AN,A57,'подсчет продуктов'!AO:AO)</f>
        <v>0</v>
      </c>
      <c r="H57">
        <f>SUMIF('подсчет продуктов'!AQ:AQ,A57,'подсчет продуктов'!AR:AR)+SUMIF('подсчет продуктов'!AS:AS,A57,'подсчет продуктов'!AT:AT)+SUMIF('подсчет продуктов'!AU:AU,A57,'подсчет продуктов'!AV:AV)+SUMIF('подсчет продуктов'!AW:AW,A57,'подсчет продуктов'!AX:AX)+SUMIF('подсчет продуктов'!AY:AY,A57,'подсчет продуктов'!AZ:AZ)+SUMIF('подсчет продуктов'!BA:BA,A57,'подсчет продуктов'!BB:BB)</f>
        <v>0</v>
      </c>
    </row>
    <row r="58" spans="1:8">
      <c r="A58">
        <f>продукты!A59</f>
        <v>0</v>
      </c>
      <c r="B58">
        <f>продукты!B59</f>
        <v>0</v>
      </c>
      <c r="C58">
        <f>продукты!C59</f>
        <v>0</v>
      </c>
      <c r="E58">
        <f>SUMIF('подсчет продуктов'!D:D,A58,'подсчет продуктов'!E:E)+SUMIF('подсчет продуктов'!F:F,A58,'подсчет продуктов'!G:G)+SUMIF('подсчет продуктов'!H:H,A58,'подсчет продуктов'!I:I)+SUMIF('подсчет продуктов'!J:J,A58,'подсчет продуктов'!K:K)+SUMIF('подсчет продуктов'!L:L,A58,'подсчет продуктов'!M:M)+SUMIF('подсчет продуктов'!N:N,A58,'подсчет продуктов'!O:O)</f>
        <v>0</v>
      </c>
      <c r="F58">
        <f>SUMIF('подсчет продуктов'!Q:Q,A58,'подсчет продуктов'!R:R)+SUMIF('подсчет продуктов'!S:S,A58,'подсчет продуктов'!T:T)+SUMIF('подсчет продуктов'!U:U,A58,'подсчет продуктов'!V:V)+SUMIF('подсчет продуктов'!W:W,A58,'подсчет продуктов'!X:X)+SUMIF('подсчет продуктов'!Y:Y,A58,'подсчет продуктов'!Z:Z)+SUMIF('подсчет продуктов'!AA:AA,A58,'подсчет продуктов'!AB:AB)</f>
        <v>0</v>
      </c>
      <c r="G58">
        <f>SUMIF('подсчет продуктов'!AD:AD,A58,'подсчет продуктов'!AE:AE)+SUMIF('подсчет продуктов'!AF:AF,A58,'подсчет продуктов'!AG:AG)+SUMIF('подсчет продуктов'!AH:AH,A58,'подсчет продуктов'!AI:AI)+SUMIF('подсчет продуктов'!AJ:AJ,A58,'подсчет продуктов'!AK:AK)+SUMIF('подсчет продуктов'!AL:AL,A58,'подсчет продуктов'!AM:AM)+SUMIF('подсчет продуктов'!AN:AN,A58,'подсчет продуктов'!AO:AO)</f>
        <v>0</v>
      </c>
      <c r="H58">
        <f>SUMIF('подсчет продуктов'!AQ:AQ,A58,'подсчет продуктов'!AR:AR)+SUMIF('подсчет продуктов'!AS:AS,A58,'подсчет продуктов'!AT:AT)+SUMIF('подсчет продуктов'!AU:AU,A58,'подсчет продуктов'!AV:AV)+SUMIF('подсчет продуктов'!AW:AW,A58,'подсчет продуктов'!AX:AX)+SUMIF('подсчет продуктов'!AY:AY,A58,'подсчет продуктов'!AZ:AZ)+SUMIF('подсчет продуктов'!BA:BA,A58,'подсчет продуктов'!BB:BB)</f>
        <v>0</v>
      </c>
    </row>
    <row r="59" spans="1:8">
      <c r="A59">
        <f>продукты!A60</f>
        <v>0</v>
      </c>
      <c r="B59">
        <f>продукты!B60</f>
        <v>0</v>
      </c>
      <c r="C59">
        <f>продукты!C60</f>
        <v>0</v>
      </c>
      <c r="E59">
        <f>SUMIF('подсчет продуктов'!D:D,A59,'подсчет продуктов'!E:E)+SUMIF('подсчет продуктов'!F:F,A59,'подсчет продуктов'!G:G)+SUMIF('подсчет продуктов'!H:H,A59,'подсчет продуктов'!I:I)+SUMIF('подсчет продуктов'!J:J,A59,'подсчет продуктов'!K:K)+SUMIF('подсчет продуктов'!L:L,A59,'подсчет продуктов'!M:M)+SUMIF('подсчет продуктов'!N:N,A59,'подсчет продуктов'!O:O)</f>
        <v>0</v>
      </c>
      <c r="F59">
        <f>SUMIF('подсчет продуктов'!Q:Q,A59,'подсчет продуктов'!R:R)+SUMIF('подсчет продуктов'!S:S,A59,'подсчет продуктов'!T:T)+SUMIF('подсчет продуктов'!U:U,A59,'подсчет продуктов'!V:V)+SUMIF('подсчет продуктов'!W:W,A59,'подсчет продуктов'!X:X)+SUMIF('подсчет продуктов'!Y:Y,A59,'подсчет продуктов'!Z:Z)+SUMIF('подсчет продуктов'!AA:AA,A59,'подсчет продуктов'!AB:AB)</f>
        <v>0</v>
      </c>
      <c r="G59">
        <f>SUMIF('подсчет продуктов'!AD:AD,A59,'подсчет продуктов'!AE:AE)+SUMIF('подсчет продуктов'!AF:AF,A59,'подсчет продуктов'!AG:AG)+SUMIF('подсчет продуктов'!AH:AH,A59,'подсчет продуктов'!AI:AI)+SUMIF('подсчет продуктов'!AJ:AJ,A59,'подсчет продуктов'!AK:AK)+SUMIF('подсчет продуктов'!AL:AL,A59,'подсчет продуктов'!AM:AM)+SUMIF('подсчет продуктов'!AN:AN,A59,'подсчет продуктов'!AO:AO)</f>
        <v>0</v>
      </c>
      <c r="H59">
        <f>SUMIF('подсчет продуктов'!AQ:AQ,A59,'подсчет продуктов'!AR:AR)+SUMIF('подсчет продуктов'!AS:AS,A59,'подсчет продуктов'!AT:AT)+SUMIF('подсчет продуктов'!AU:AU,A59,'подсчет продуктов'!AV:AV)+SUMIF('подсчет продуктов'!AW:AW,A59,'подсчет продуктов'!AX:AX)+SUMIF('подсчет продуктов'!AY:AY,A59,'подсчет продуктов'!AZ:AZ)+SUMIF('подсчет продуктов'!BA:BA,A59,'подсчет продуктов'!BB:BB)</f>
        <v>0</v>
      </c>
    </row>
    <row r="60" spans="1:8">
      <c r="A60">
        <f>продукты!A61</f>
        <v>0</v>
      </c>
      <c r="B60">
        <f>продукты!B61</f>
        <v>0</v>
      </c>
      <c r="C60">
        <f>продукты!C61</f>
        <v>0</v>
      </c>
      <c r="E60">
        <f>SUMIF('подсчет продуктов'!D:D,A60,'подсчет продуктов'!E:E)+SUMIF('подсчет продуктов'!F:F,A60,'подсчет продуктов'!G:G)+SUMIF('подсчет продуктов'!H:H,A60,'подсчет продуктов'!I:I)+SUMIF('подсчет продуктов'!J:J,A60,'подсчет продуктов'!K:K)+SUMIF('подсчет продуктов'!L:L,A60,'подсчет продуктов'!M:M)+SUMIF('подсчет продуктов'!N:N,A60,'подсчет продуктов'!O:O)</f>
        <v>0</v>
      </c>
      <c r="F60">
        <f>SUMIF('подсчет продуктов'!Q:Q,A60,'подсчет продуктов'!R:R)+SUMIF('подсчет продуктов'!S:S,A60,'подсчет продуктов'!T:T)+SUMIF('подсчет продуктов'!U:U,A60,'подсчет продуктов'!V:V)+SUMIF('подсчет продуктов'!W:W,A60,'подсчет продуктов'!X:X)+SUMIF('подсчет продуктов'!Y:Y,A60,'подсчет продуктов'!Z:Z)+SUMIF('подсчет продуктов'!AA:AA,A60,'подсчет продуктов'!AB:AB)</f>
        <v>0</v>
      </c>
      <c r="G60">
        <f>SUMIF('подсчет продуктов'!AD:AD,A60,'подсчет продуктов'!AE:AE)+SUMIF('подсчет продуктов'!AF:AF,A60,'подсчет продуктов'!AG:AG)+SUMIF('подсчет продуктов'!AH:AH,A60,'подсчет продуктов'!AI:AI)+SUMIF('подсчет продуктов'!AJ:AJ,A60,'подсчет продуктов'!AK:AK)+SUMIF('подсчет продуктов'!AL:AL,A60,'подсчет продуктов'!AM:AM)+SUMIF('подсчет продуктов'!AN:AN,A60,'подсчет продуктов'!AO:AO)</f>
        <v>0</v>
      </c>
      <c r="H60">
        <f>SUMIF('подсчет продуктов'!AQ:AQ,A60,'подсчет продуктов'!AR:AR)+SUMIF('подсчет продуктов'!AS:AS,A60,'подсчет продуктов'!AT:AT)+SUMIF('подсчет продуктов'!AU:AU,A60,'подсчет продуктов'!AV:AV)+SUMIF('подсчет продуктов'!AW:AW,A60,'подсчет продуктов'!AX:AX)+SUMIF('подсчет продуктов'!AY:AY,A60,'подсчет продуктов'!AZ:AZ)+SUMIF('подсчет продуктов'!BA:BA,A60,'подсчет продуктов'!BB:BB)</f>
        <v>0</v>
      </c>
    </row>
    <row r="61" spans="1:8">
      <c r="A61">
        <f>продукты!A62</f>
        <v>0</v>
      </c>
      <c r="B61">
        <f>продукты!B62</f>
        <v>0</v>
      </c>
      <c r="C61">
        <f>продукты!C62</f>
        <v>0</v>
      </c>
      <c r="E61">
        <f>SUMIF('подсчет продуктов'!D:D,A61,'подсчет продуктов'!E:E)+SUMIF('подсчет продуктов'!F:F,A61,'подсчет продуктов'!G:G)+SUMIF('подсчет продуктов'!H:H,A61,'подсчет продуктов'!I:I)+SUMIF('подсчет продуктов'!J:J,A61,'подсчет продуктов'!K:K)+SUMIF('подсчет продуктов'!L:L,A61,'подсчет продуктов'!M:M)+SUMIF('подсчет продуктов'!N:N,A61,'подсчет продуктов'!O:O)</f>
        <v>0</v>
      </c>
      <c r="F61">
        <f>SUMIF('подсчет продуктов'!Q:Q,A61,'подсчет продуктов'!R:R)+SUMIF('подсчет продуктов'!S:S,A61,'подсчет продуктов'!T:T)+SUMIF('подсчет продуктов'!U:U,A61,'подсчет продуктов'!V:V)+SUMIF('подсчет продуктов'!W:W,A61,'подсчет продуктов'!X:X)+SUMIF('подсчет продуктов'!Y:Y,A61,'подсчет продуктов'!Z:Z)+SUMIF('подсчет продуктов'!AA:AA,A61,'подсчет продуктов'!AB:AB)</f>
        <v>0</v>
      </c>
      <c r="G61">
        <f>SUMIF('подсчет продуктов'!AD:AD,A61,'подсчет продуктов'!AE:AE)+SUMIF('подсчет продуктов'!AF:AF,A61,'подсчет продуктов'!AG:AG)+SUMIF('подсчет продуктов'!AH:AH,A61,'подсчет продуктов'!AI:AI)+SUMIF('подсчет продуктов'!AJ:AJ,A61,'подсчет продуктов'!AK:AK)+SUMIF('подсчет продуктов'!AL:AL,A61,'подсчет продуктов'!AM:AM)+SUMIF('подсчет продуктов'!AN:AN,A61,'подсчет продуктов'!AO:AO)</f>
        <v>0</v>
      </c>
      <c r="H61">
        <f>SUMIF('подсчет продуктов'!AQ:AQ,A61,'подсчет продуктов'!AR:AR)+SUMIF('подсчет продуктов'!AS:AS,A61,'подсчет продуктов'!AT:AT)+SUMIF('подсчет продуктов'!AU:AU,A61,'подсчет продуктов'!AV:AV)+SUMIF('подсчет продуктов'!AW:AW,A61,'подсчет продуктов'!AX:AX)+SUMIF('подсчет продуктов'!AY:AY,A61,'подсчет продуктов'!AZ:AZ)+SUMIF('подсчет продуктов'!BA:BA,A61,'подсчет продуктов'!BB:BB)</f>
        <v>0</v>
      </c>
    </row>
    <row r="62" spans="1:8">
      <c r="A62">
        <f>продукты!A63</f>
        <v>0</v>
      </c>
      <c r="B62">
        <f>продукты!B63</f>
        <v>0</v>
      </c>
      <c r="C62">
        <f>продукты!C63</f>
        <v>0</v>
      </c>
      <c r="E62">
        <f>SUMIF('подсчет продуктов'!D:D,A62,'подсчет продуктов'!E:E)+SUMIF('подсчет продуктов'!F:F,A62,'подсчет продуктов'!G:G)+SUMIF('подсчет продуктов'!H:H,A62,'подсчет продуктов'!I:I)+SUMIF('подсчет продуктов'!J:J,A62,'подсчет продуктов'!K:K)+SUMIF('подсчет продуктов'!L:L,A62,'подсчет продуктов'!M:M)+SUMIF('подсчет продуктов'!N:N,A62,'подсчет продуктов'!O:O)</f>
        <v>0</v>
      </c>
      <c r="F62">
        <f>SUMIF('подсчет продуктов'!Q:Q,A62,'подсчет продуктов'!R:R)+SUMIF('подсчет продуктов'!S:S,A62,'подсчет продуктов'!T:T)+SUMIF('подсчет продуктов'!U:U,A62,'подсчет продуктов'!V:V)+SUMIF('подсчет продуктов'!W:W,A62,'подсчет продуктов'!X:X)+SUMIF('подсчет продуктов'!Y:Y,A62,'подсчет продуктов'!Z:Z)+SUMIF('подсчет продуктов'!AA:AA,A62,'подсчет продуктов'!AB:AB)</f>
        <v>0</v>
      </c>
      <c r="G62">
        <f>SUMIF('подсчет продуктов'!AD:AD,A62,'подсчет продуктов'!AE:AE)+SUMIF('подсчет продуктов'!AF:AF,A62,'подсчет продуктов'!AG:AG)+SUMIF('подсчет продуктов'!AH:AH,A62,'подсчет продуктов'!AI:AI)+SUMIF('подсчет продуктов'!AJ:AJ,A62,'подсчет продуктов'!AK:AK)+SUMIF('подсчет продуктов'!AL:AL,A62,'подсчет продуктов'!AM:AM)+SUMIF('подсчет продуктов'!AN:AN,A62,'подсчет продуктов'!AO:AO)</f>
        <v>0</v>
      </c>
      <c r="H62">
        <f>SUMIF('подсчет продуктов'!AQ:AQ,A62,'подсчет продуктов'!AR:AR)+SUMIF('подсчет продуктов'!AS:AS,A62,'подсчет продуктов'!AT:AT)+SUMIF('подсчет продуктов'!AU:AU,A62,'подсчет продуктов'!AV:AV)+SUMIF('подсчет продуктов'!AW:AW,A62,'подсчет продуктов'!AX:AX)+SUMIF('подсчет продуктов'!AY:AY,A62,'подсчет продуктов'!AZ:AZ)+SUMIF('подсчет продуктов'!BA:BA,A62,'подсчет продуктов'!BB:BB)</f>
        <v>0</v>
      </c>
    </row>
    <row r="63" spans="1:8">
      <c r="A63">
        <f>продукты!A64</f>
        <v>0</v>
      </c>
      <c r="B63">
        <f>продукты!B64</f>
        <v>0</v>
      </c>
      <c r="C63">
        <f>продукты!C64</f>
        <v>0</v>
      </c>
      <c r="E63">
        <f>SUMIF('подсчет продуктов'!D:D,A63,'подсчет продуктов'!E:E)+SUMIF('подсчет продуктов'!F:F,A63,'подсчет продуктов'!G:G)+SUMIF('подсчет продуктов'!H:H,A63,'подсчет продуктов'!I:I)+SUMIF('подсчет продуктов'!J:J,A63,'подсчет продуктов'!K:K)+SUMIF('подсчет продуктов'!L:L,A63,'подсчет продуктов'!M:M)+SUMIF('подсчет продуктов'!N:N,A63,'подсчет продуктов'!O:O)</f>
        <v>0</v>
      </c>
      <c r="F63">
        <f>SUMIF('подсчет продуктов'!Q:Q,A63,'подсчет продуктов'!R:R)+SUMIF('подсчет продуктов'!S:S,A63,'подсчет продуктов'!T:T)+SUMIF('подсчет продуктов'!U:U,A63,'подсчет продуктов'!V:V)+SUMIF('подсчет продуктов'!W:W,A63,'подсчет продуктов'!X:X)+SUMIF('подсчет продуктов'!Y:Y,A63,'подсчет продуктов'!Z:Z)+SUMIF('подсчет продуктов'!AA:AA,A63,'подсчет продуктов'!AB:AB)</f>
        <v>0</v>
      </c>
      <c r="G63">
        <f>SUMIF('подсчет продуктов'!AD:AD,A63,'подсчет продуктов'!AE:AE)+SUMIF('подсчет продуктов'!AF:AF,A63,'подсчет продуктов'!AG:AG)+SUMIF('подсчет продуктов'!AH:AH,A63,'подсчет продуктов'!AI:AI)+SUMIF('подсчет продуктов'!AJ:AJ,A63,'подсчет продуктов'!AK:AK)+SUMIF('подсчет продуктов'!AL:AL,A63,'подсчет продуктов'!AM:AM)+SUMIF('подсчет продуктов'!AN:AN,A63,'подсчет продуктов'!AO:AO)</f>
        <v>0</v>
      </c>
      <c r="H63">
        <f>SUMIF('подсчет продуктов'!AQ:AQ,A63,'подсчет продуктов'!AR:AR)+SUMIF('подсчет продуктов'!AS:AS,A63,'подсчет продуктов'!AT:AT)+SUMIF('подсчет продуктов'!AU:AU,A63,'подсчет продуктов'!AV:AV)+SUMIF('подсчет продуктов'!AW:AW,A63,'подсчет продуктов'!AX:AX)+SUMIF('подсчет продуктов'!AY:AY,A63,'подсчет продуктов'!AZ:AZ)+SUMIF('подсчет продуктов'!BA:BA,A63,'подсчет продуктов'!BB:BB)</f>
        <v>0</v>
      </c>
    </row>
    <row r="64" spans="1:8">
      <c r="A64">
        <f>продукты!A65</f>
        <v>0</v>
      </c>
      <c r="B64">
        <f>продукты!B65</f>
        <v>0</v>
      </c>
      <c r="C64">
        <f>продукты!C65</f>
        <v>0</v>
      </c>
      <c r="E64">
        <f>SUMIF('подсчет продуктов'!D:D,A64,'подсчет продуктов'!E:E)+SUMIF('подсчет продуктов'!F:F,A64,'подсчет продуктов'!G:G)+SUMIF('подсчет продуктов'!H:H,A64,'подсчет продуктов'!I:I)+SUMIF('подсчет продуктов'!J:J,A64,'подсчет продуктов'!K:K)+SUMIF('подсчет продуктов'!L:L,A64,'подсчет продуктов'!M:M)+SUMIF('подсчет продуктов'!N:N,A64,'подсчет продуктов'!O:O)</f>
        <v>0</v>
      </c>
      <c r="F64">
        <f>SUMIF('подсчет продуктов'!Q:Q,A64,'подсчет продуктов'!R:R)+SUMIF('подсчет продуктов'!S:S,A64,'подсчет продуктов'!T:T)+SUMIF('подсчет продуктов'!U:U,A64,'подсчет продуктов'!V:V)+SUMIF('подсчет продуктов'!W:W,A64,'подсчет продуктов'!X:X)+SUMIF('подсчет продуктов'!Y:Y,A64,'подсчет продуктов'!Z:Z)+SUMIF('подсчет продуктов'!AA:AA,A64,'подсчет продуктов'!AB:AB)</f>
        <v>0</v>
      </c>
      <c r="G64">
        <f>SUMIF('подсчет продуктов'!AD:AD,A64,'подсчет продуктов'!AE:AE)+SUMIF('подсчет продуктов'!AF:AF,A64,'подсчет продуктов'!AG:AG)+SUMIF('подсчет продуктов'!AH:AH,A64,'подсчет продуктов'!AI:AI)+SUMIF('подсчет продуктов'!AJ:AJ,A64,'подсчет продуктов'!AK:AK)+SUMIF('подсчет продуктов'!AL:AL,A64,'подсчет продуктов'!AM:AM)+SUMIF('подсчет продуктов'!AN:AN,A64,'подсчет продуктов'!AO:AO)</f>
        <v>0</v>
      </c>
      <c r="H64">
        <f>SUMIF('подсчет продуктов'!AQ:AQ,A64,'подсчет продуктов'!AR:AR)+SUMIF('подсчет продуктов'!AS:AS,A64,'подсчет продуктов'!AT:AT)+SUMIF('подсчет продуктов'!AU:AU,A64,'подсчет продуктов'!AV:AV)+SUMIF('подсчет продуктов'!AW:AW,A64,'подсчет продуктов'!AX:AX)+SUMIF('подсчет продуктов'!AY:AY,A64,'подсчет продуктов'!AZ:AZ)+SUMIF('подсчет продуктов'!BA:BA,A64,'подсчет продуктов'!BB:BB)</f>
        <v>0</v>
      </c>
    </row>
    <row r="65" spans="1:8">
      <c r="A65">
        <f>продукты!A66</f>
        <v>0</v>
      </c>
      <c r="B65">
        <f>продукты!B66</f>
        <v>0</v>
      </c>
      <c r="C65">
        <f>продукты!C66</f>
        <v>0</v>
      </c>
      <c r="E65">
        <f>SUMIF('подсчет продуктов'!D:D,A65,'подсчет продуктов'!E:E)+SUMIF('подсчет продуктов'!F:F,A65,'подсчет продуктов'!G:G)+SUMIF('подсчет продуктов'!H:H,A65,'подсчет продуктов'!I:I)+SUMIF('подсчет продуктов'!J:J,A65,'подсчет продуктов'!K:K)+SUMIF('подсчет продуктов'!L:L,A65,'подсчет продуктов'!M:M)+SUMIF('подсчет продуктов'!N:N,A65,'подсчет продуктов'!O:O)</f>
        <v>0</v>
      </c>
      <c r="F65">
        <f>SUMIF('подсчет продуктов'!Q:Q,A65,'подсчет продуктов'!R:R)+SUMIF('подсчет продуктов'!S:S,A65,'подсчет продуктов'!T:T)+SUMIF('подсчет продуктов'!U:U,A65,'подсчет продуктов'!V:V)+SUMIF('подсчет продуктов'!W:W,A65,'подсчет продуктов'!X:X)+SUMIF('подсчет продуктов'!Y:Y,A65,'подсчет продуктов'!Z:Z)+SUMIF('подсчет продуктов'!AA:AA,A65,'подсчет продуктов'!AB:AB)</f>
        <v>0</v>
      </c>
      <c r="G65">
        <f>SUMIF('подсчет продуктов'!AD:AD,A65,'подсчет продуктов'!AE:AE)+SUMIF('подсчет продуктов'!AF:AF,A65,'подсчет продуктов'!AG:AG)+SUMIF('подсчет продуктов'!AH:AH,A65,'подсчет продуктов'!AI:AI)+SUMIF('подсчет продуктов'!AJ:AJ,A65,'подсчет продуктов'!AK:AK)+SUMIF('подсчет продуктов'!AL:AL,A65,'подсчет продуктов'!AM:AM)+SUMIF('подсчет продуктов'!AN:AN,A65,'подсчет продуктов'!AO:AO)</f>
        <v>0</v>
      </c>
      <c r="H65">
        <f>SUMIF('подсчет продуктов'!AQ:AQ,A65,'подсчет продуктов'!AR:AR)+SUMIF('подсчет продуктов'!AS:AS,A65,'подсчет продуктов'!AT:AT)+SUMIF('подсчет продуктов'!AU:AU,A65,'подсчет продуктов'!AV:AV)+SUMIF('подсчет продуктов'!AW:AW,A65,'подсчет продуктов'!AX:AX)+SUMIF('подсчет продуктов'!AY:AY,A65,'подсчет продуктов'!AZ:AZ)+SUMIF('подсчет продуктов'!BA:BA,A65,'подсчет продуктов'!BB:BB)</f>
        <v>0</v>
      </c>
    </row>
    <row r="66" spans="1:8">
      <c r="A66">
        <f>продукты!A67</f>
        <v>0</v>
      </c>
      <c r="B66">
        <f>продукты!B67</f>
        <v>0</v>
      </c>
      <c r="C66">
        <f>продукты!C67</f>
        <v>0</v>
      </c>
      <c r="E66">
        <f>SUMIF('подсчет продуктов'!D:D,A66,'подсчет продуктов'!E:E)+SUMIF('подсчет продуктов'!F:F,A66,'подсчет продуктов'!G:G)+SUMIF('подсчет продуктов'!H:H,A66,'подсчет продуктов'!I:I)+SUMIF('подсчет продуктов'!J:J,A66,'подсчет продуктов'!K:K)+SUMIF('подсчет продуктов'!L:L,A66,'подсчет продуктов'!M:M)+SUMIF('подсчет продуктов'!N:N,A66,'подсчет продуктов'!O:O)</f>
        <v>0</v>
      </c>
      <c r="F66">
        <f>SUMIF('подсчет продуктов'!Q:Q,A66,'подсчет продуктов'!R:R)+SUMIF('подсчет продуктов'!S:S,A66,'подсчет продуктов'!T:T)+SUMIF('подсчет продуктов'!U:U,A66,'подсчет продуктов'!V:V)+SUMIF('подсчет продуктов'!W:W,A66,'подсчет продуктов'!X:X)+SUMIF('подсчет продуктов'!Y:Y,A66,'подсчет продуктов'!Z:Z)+SUMIF('подсчет продуктов'!AA:AA,A66,'подсчет продуктов'!AB:AB)</f>
        <v>0</v>
      </c>
      <c r="G66">
        <f>SUMIF('подсчет продуктов'!AD:AD,A66,'подсчет продуктов'!AE:AE)+SUMIF('подсчет продуктов'!AF:AF,A66,'подсчет продуктов'!AG:AG)+SUMIF('подсчет продуктов'!AH:AH,A66,'подсчет продуктов'!AI:AI)+SUMIF('подсчет продуктов'!AJ:AJ,A66,'подсчет продуктов'!AK:AK)+SUMIF('подсчет продуктов'!AL:AL,A66,'подсчет продуктов'!AM:AM)+SUMIF('подсчет продуктов'!AN:AN,A66,'подсчет продуктов'!AO:AO)</f>
        <v>0</v>
      </c>
      <c r="H66">
        <f>SUMIF('подсчет продуктов'!AQ:AQ,A66,'подсчет продуктов'!AR:AR)+SUMIF('подсчет продуктов'!AS:AS,A66,'подсчет продуктов'!AT:AT)+SUMIF('подсчет продуктов'!AU:AU,A66,'подсчет продуктов'!AV:AV)+SUMIF('подсчет продуктов'!AW:AW,A66,'подсчет продуктов'!AX:AX)+SUMIF('подсчет продуктов'!AY:AY,A66,'подсчет продуктов'!AZ:AZ)+SUMIF('подсчет продуктов'!BA:BA,A66,'подсчет продуктов'!BB:BB)</f>
        <v>0</v>
      </c>
    </row>
    <row r="67" spans="1:8">
      <c r="A67">
        <f>продукты!A68</f>
        <v>0</v>
      </c>
      <c r="B67">
        <f>продукты!B68</f>
        <v>0</v>
      </c>
      <c r="C67">
        <f>продукты!C68</f>
        <v>0</v>
      </c>
      <c r="E67">
        <f>SUMIF('подсчет продуктов'!D:D,A67,'подсчет продуктов'!E:E)+SUMIF('подсчет продуктов'!F:F,A67,'подсчет продуктов'!G:G)+SUMIF('подсчет продуктов'!H:H,A67,'подсчет продуктов'!I:I)+SUMIF('подсчет продуктов'!J:J,A67,'подсчет продуктов'!K:K)+SUMIF('подсчет продуктов'!L:L,A67,'подсчет продуктов'!M:M)+SUMIF('подсчет продуктов'!N:N,A67,'подсчет продуктов'!O:O)</f>
        <v>0</v>
      </c>
      <c r="F67">
        <f>SUMIF('подсчет продуктов'!Q:Q,A67,'подсчет продуктов'!R:R)+SUMIF('подсчет продуктов'!S:S,A67,'подсчет продуктов'!T:T)+SUMIF('подсчет продуктов'!U:U,A67,'подсчет продуктов'!V:V)+SUMIF('подсчет продуктов'!W:W,A67,'подсчет продуктов'!X:X)+SUMIF('подсчет продуктов'!Y:Y,A67,'подсчет продуктов'!Z:Z)+SUMIF('подсчет продуктов'!AA:AA,A67,'подсчет продуктов'!AB:AB)</f>
        <v>0</v>
      </c>
      <c r="G67">
        <f>SUMIF('подсчет продуктов'!AD:AD,A67,'подсчет продуктов'!AE:AE)+SUMIF('подсчет продуктов'!AF:AF,A67,'подсчет продуктов'!AG:AG)+SUMIF('подсчет продуктов'!AH:AH,A67,'подсчет продуктов'!AI:AI)+SUMIF('подсчет продуктов'!AJ:AJ,A67,'подсчет продуктов'!AK:AK)+SUMIF('подсчет продуктов'!AL:AL,A67,'подсчет продуктов'!AM:AM)+SUMIF('подсчет продуктов'!AN:AN,A67,'подсчет продуктов'!AO:AO)</f>
        <v>0</v>
      </c>
      <c r="H67">
        <f>SUMIF('подсчет продуктов'!AQ:AQ,A67,'подсчет продуктов'!AR:AR)+SUMIF('подсчет продуктов'!AS:AS,A67,'подсчет продуктов'!AT:AT)+SUMIF('подсчет продуктов'!AU:AU,A67,'подсчет продуктов'!AV:AV)+SUMIF('подсчет продуктов'!AW:AW,A67,'подсчет продуктов'!AX:AX)+SUMIF('подсчет продуктов'!AY:AY,A67,'подсчет продуктов'!AZ:AZ)+SUMIF('подсчет продуктов'!BA:BA,A67,'подсчет продуктов'!BB:BB)</f>
        <v>0</v>
      </c>
    </row>
    <row r="68" spans="1:8">
      <c r="A68">
        <f>продукты!A69</f>
        <v>0</v>
      </c>
      <c r="B68">
        <f>продукты!B69</f>
        <v>0</v>
      </c>
      <c r="C68">
        <f>продукты!C69</f>
        <v>0</v>
      </c>
      <c r="E68">
        <f>SUMIF('подсчет продуктов'!D:D,A68,'подсчет продуктов'!E:E)+SUMIF('подсчет продуктов'!F:F,A68,'подсчет продуктов'!G:G)+SUMIF('подсчет продуктов'!H:H,A68,'подсчет продуктов'!I:I)+SUMIF('подсчет продуктов'!J:J,A68,'подсчет продуктов'!K:K)+SUMIF('подсчет продуктов'!L:L,A68,'подсчет продуктов'!M:M)+SUMIF('подсчет продуктов'!N:N,A68,'подсчет продуктов'!O:O)</f>
        <v>0</v>
      </c>
      <c r="F68">
        <f>SUMIF('подсчет продуктов'!Q:Q,A68,'подсчет продуктов'!R:R)+SUMIF('подсчет продуктов'!S:S,A68,'подсчет продуктов'!T:T)+SUMIF('подсчет продуктов'!U:U,A68,'подсчет продуктов'!V:V)+SUMIF('подсчет продуктов'!W:W,A68,'подсчет продуктов'!X:X)+SUMIF('подсчет продуктов'!Y:Y,A68,'подсчет продуктов'!Z:Z)+SUMIF('подсчет продуктов'!AA:AA,A68,'подсчет продуктов'!AB:AB)</f>
        <v>0</v>
      </c>
      <c r="G68">
        <f>SUMIF('подсчет продуктов'!AD:AD,A68,'подсчет продуктов'!AE:AE)+SUMIF('подсчет продуктов'!AF:AF,A68,'подсчет продуктов'!AG:AG)+SUMIF('подсчет продуктов'!AH:AH,A68,'подсчет продуктов'!AI:AI)+SUMIF('подсчет продуктов'!AJ:AJ,A68,'подсчет продуктов'!AK:AK)+SUMIF('подсчет продуктов'!AL:AL,A68,'подсчет продуктов'!AM:AM)+SUMIF('подсчет продуктов'!AN:AN,A68,'подсчет продуктов'!AO:AO)</f>
        <v>0</v>
      </c>
      <c r="H68">
        <f>SUMIF('подсчет продуктов'!AQ:AQ,A68,'подсчет продуктов'!AR:AR)+SUMIF('подсчет продуктов'!AS:AS,A68,'подсчет продуктов'!AT:AT)+SUMIF('подсчет продуктов'!AU:AU,A68,'подсчет продуктов'!AV:AV)+SUMIF('подсчет продуктов'!AW:AW,A68,'подсчет продуктов'!AX:AX)+SUMIF('подсчет продуктов'!AY:AY,A68,'подсчет продуктов'!AZ:AZ)+SUMIF('подсчет продуктов'!BA:BA,A68,'подсчет продуктов'!BB:BB)</f>
        <v>0</v>
      </c>
    </row>
    <row r="69" spans="1:8">
      <c r="A69">
        <f>продукты!A70</f>
        <v>0</v>
      </c>
      <c r="B69">
        <f>продукты!B70</f>
        <v>0</v>
      </c>
      <c r="C69">
        <f>продукты!C70</f>
        <v>0</v>
      </c>
      <c r="E69">
        <f>SUMIF('подсчет продуктов'!D:D,A69,'подсчет продуктов'!E:E)+SUMIF('подсчет продуктов'!F:F,A69,'подсчет продуктов'!G:G)+SUMIF('подсчет продуктов'!H:H,A69,'подсчет продуктов'!I:I)+SUMIF('подсчет продуктов'!J:J,A69,'подсчет продуктов'!K:K)+SUMIF('подсчет продуктов'!L:L,A69,'подсчет продуктов'!M:M)+SUMIF('подсчет продуктов'!N:N,A69,'подсчет продуктов'!O:O)</f>
        <v>0</v>
      </c>
      <c r="F69">
        <f>SUMIF('подсчет продуктов'!Q:Q,A69,'подсчет продуктов'!R:R)+SUMIF('подсчет продуктов'!S:S,A69,'подсчет продуктов'!T:T)+SUMIF('подсчет продуктов'!U:U,A69,'подсчет продуктов'!V:V)+SUMIF('подсчет продуктов'!W:W,A69,'подсчет продуктов'!X:X)+SUMIF('подсчет продуктов'!Y:Y,A69,'подсчет продуктов'!Z:Z)+SUMIF('подсчет продуктов'!AA:AA,A69,'подсчет продуктов'!AB:AB)</f>
        <v>0</v>
      </c>
      <c r="G69">
        <f>SUMIF('подсчет продуктов'!AD:AD,A69,'подсчет продуктов'!AE:AE)+SUMIF('подсчет продуктов'!AF:AF,A69,'подсчет продуктов'!AG:AG)+SUMIF('подсчет продуктов'!AH:AH,A69,'подсчет продуктов'!AI:AI)+SUMIF('подсчет продуктов'!AJ:AJ,A69,'подсчет продуктов'!AK:AK)+SUMIF('подсчет продуктов'!AL:AL,A69,'подсчет продуктов'!AM:AM)+SUMIF('подсчет продуктов'!AN:AN,A69,'подсчет продуктов'!AO:AO)</f>
        <v>0</v>
      </c>
      <c r="H69">
        <f>SUMIF('подсчет продуктов'!AQ:AQ,A69,'подсчет продуктов'!AR:AR)+SUMIF('подсчет продуктов'!AS:AS,A69,'подсчет продуктов'!AT:AT)+SUMIF('подсчет продуктов'!AU:AU,A69,'подсчет продуктов'!AV:AV)+SUMIF('подсчет продуктов'!AW:AW,A69,'подсчет продуктов'!AX:AX)+SUMIF('подсчет продуктов'!AY:AY,A69,'подсчет продуктов'!AZ:AZ)+SUMIF('подсчет продуктов'!BA:BA,A69,'подсчет продуктов'!BB:BB)</f>
        <v>0</v>
      </c>
    </row>
    <row r="70" spans="1:8">
      <c r="A70">
        <f>продукты!A71</f>
        <v>0</v>
      </c>
      <c r="B70">
        <f>продукты!B71</f>
        <v>0</v>
      </c>
      <c r="C70">
        <f>продукты!C71</f>
        <v>0</v>
      </c>
      <c r="E70">
        <f>SUMIF('подсчет продуктов'!D:D,A70,'подсчет продуктов'!E:E)+SUMIF('подсчет продуктов'!F:F,A70,'подсчет продуктов'!G:G)+SUMIF('подсчет продуктов'!H:H,A70,'подсчет продуктов'!I:I)+SUMIF('подсчет продуктов'!J:J,A70,'подсчет продуктов'!K:K)+SUMIF('подсчет продуктов'!L:L,A70,'подсчет продуктов'!M:M)+SUMIF('подсчет продуктов'!N:N,A70,'подсчет продуктов'!O:O)</f>
        <v>0</v>
      </c>
      <c r="F70">
        <f>SUMIF('подсчет продуктов'!Q:Q,A70,'подсчет продуктов'!R:R)+SUMIF('подсчет продуктов'!S:S,A70,'подсчет продуктов'!T:T)+SUMIF('подсчет продуктов'!U:U,A70,'подсчет продуктов'!V:V)+SUMIF('подсчет продуктов'!W:W,A70,'подсчет продуктов'!X:X)+SUMIF('подсчет продуктов'!Y:Y,A70,'подсчет продуктов'!Z:Z)+SUMIF('подсчет продуктов'!AA:AA,A70,'подсчет продуктов'!AB:AB)</f>
        <v>0</v>
      </c>
      <c r="G70">
        <f>SUMIF('подсчет продуктов'!AD:AD,A70,'подсчет продуктов'!AE:AE)+SUMIF('подсчет продуктов'!AF:AF,A70,'подсчет продуктов'!AG:AG)+SUMIF('подсчет продуктов'!AH:AH,A70,'подсчет продуктов'!AI:AI)+SUMIF('подсчет продуктов'!AJ:AJ,A70,'подсчет продуктов'!AK:AK)+SUMIF('подсчет продуктов'!AL:AL,A70,'подсчет продуктов'!AM:AM)+SUMIF('подсчет продуктов'!AN:AN,A70,'подсчет продуктов'!AO:AO)</f>
        <v>0</v>
      </c>
      <c r="H70">
        <f>SUMIF('подсчет продуктов'!AQ:AQ,A70,'подсчет продуктов'!AR:AR)+SUMIF('подсчет продуктов'!AS:AS,A70,'подсчет продуктов'!AT:AT)+SUMIF('подсчет продуктов'!AU:AU,A70,'подсчет продуктов'!AV:AV)+SUMIF('подсчет продуктов'!AW:AW,A70,'подсчет продуктов'!AX:AX)+SUMIF('подсчет продуктов'!AY:AY,A70,'подсчет продуктов'!AZ:AZ)+SUMIF('подсчет продуктов'!BA:BA,A70,'подсчет продуктов'!BB:BB)</f>
        <v>0</v>
      </c>
    </row>
    <row r="71" spans="1:8">
      <c r="A71">
        <f>продукты!A72</f>
        <v>0</v>
      </c>
      <c r="B71">
        <f>продукты!B72</f>
        <v>0</v>
      </c>
      <c r="C71">
        <f>продукты!C72</f>
        <v>0</v>
      </c>
      <c r="E71">
        <f>SUMIF('подсчет продуктов'!D:D,A71,'подсчет продуктов'!E:E)+SUMIF('подсчет продуктов'!F:F,A71,'подсчет продуктов'!G:G)+SUMIF('подсчет продуктов'!H:H,A71,'подсчет продуктов'!I:I)+SUMIF('подсчет продуктов'!J:J,A71,'подсчет продуктов'!K:K)+SUMIF('подсчет продуктов'!L:L,A71,'подсчет продуктов'!M:M)+SUMIF('подсчет продуктов'!N:N,A71,'подсчет продуктов'!O:O)</f>
        <v>0</v>
      </c>
      <c r="F71">
        <f>SUMIF('подсчет продуктов'!Q:Q,A71,'подсчет продуктов'!R:R)+SUMIF('подсчет продуктов'!S:S,A71,'подсчет продуктов'!T:T)+SUMIF('подсчет продуктов'!U:U,A71,'подсчет продуктов'!V:V)+SUMIF('подсчет продуктов'!W:W,A71,'подсчет продуктов'!X:X)+SUMIF('подсчет продуктов'!Y:Y,A71,'подсчет продуктов'!Z:Z)+SUMIF('подсчет продуктов'!AA:AA,A71,'подсчет продуктов'!AB:AB)</f>
        <v>0</v>
      </c>
      <c r="G71">
        <f>SUMIF('подсчет продуктов'!AD:AD,A71,'подсчет продуктов'!AE:AE)+SUMIF('подсчет продуктов'!AF:AF,A71,'подсчет продуктов'!AG:AG)+SUMIF('подсчет продуктов'!AH:AH,A71,'подсчет продуктов'!AI:AI)+SUMIF('подсчет продуктов'!AJ:AJ,A71,'подсчет продуктов'!AK:AK)+SUMIF('подсчет продуктов'!AL:AL,A71,'подсчет продуктов'!AM:AM)+SUMIF('подсчет продуктов'!AN:AN,A71,'подсчет продуктов'!AO:AO)</f>
        <v>0</v>
      </c>
      <c r="H71">
        <f>SUMIF('подсчет продуктов'!AQ:AQ,A71,'подсчет продуктов'!AR:AR)+SUMIF('подсчет продуктов'!AS:AS,A71,'подсчет продуктов'!AT:AT)+SUMIF('подсчет продуктов'!AU:AU,A71,'подсчет продуктов'!AV:AV)+SUMIF('подсчет продуктов'!AW:AW,A71,'подсчет продуктов'!AX:AX)+SUMIF('подсчет продуктов'!AY:AY,A71,'подсчет продуктов'!AZ:AZ)+SUMIF('подсчет продуктов'!BA:BA,A71,'подсчет продуктов'!BB:BB)</f>
        <v>0</v>
      </c>
    </row>
    <row r="72" spans="1:8">
      <c r="A72">
        <f>продукты!A73</f>
        <v>0</v>
      </c>
      <c r="B72">
        <f>продукты!B73</f>
        <v>0</v>
      </c>
      <c r="C72">
        <f>продукты!C73</f>
        <v>0</v>
      </c>
      <c r="E72">
        <f>SUMIF('подсчет продуктов'!D:D,A72,'подсчет продуктов'!E:E)+SUMIF('подсчет продуктов'!F:F,A72,'подсчет продуктов'!G:G)+SUMIF('подсчет продуктов'!H:H,A72,'подсчет продуктов'!I:I)+SUMIF('подсчет продуктов'!J:J,A72,'подсчет продуктов'!K:K)+SUMIF('подсчет продуктов'!L:L,A72,'подсчет продуктов'!M:M)+SUMIF('подсчет продуктов'!N:N,A72,'подсчет продуктов'!O:O)</f>
        <v>0</v>
      </c>
      <c r="F72">
        <f>SUMIF('подсчет продуктов'!Q:Q,A72,'подсчет продуктов'!R:R)+SUMIF('подсчет продуктов'!S:S,A72,'подсчет продуктов'!T:T)+SUMIF('подсчет продуктов'!U:U,A72,'подсчет продуктов'!V:V)+SUMIF('подсчет продуктов'!W:W,A72,'подсчет продуктов'!X:X)+SUMIF('подсчет продуктов'!Y:Y,A72,'подсчет продуктов'!Z:Z)+SUMIF('подсчет продуктов'!AA:AA,A72,'подсчет продуктов'!AB:AB)</f>
        <v>0</v>
      </c>
      <c r="G72">
        <f>SUMIF('подсчет продуктов'!AD:AD,A72,'подсчет продуктов'!AE:AE)+SUMIF('подсчет продуктов'!AF:AF,A72,'подсчет продуктов'!AG:AG)+SUMIF('подсчет продуктов'!AH:AH,A72,'подсчет продуктов'!AI:AI)+SUMIF('подсчет продуктов'!AJ:AJ,A72,'подсчет продуктов'!AK:AK)+SUMIF('подсчет продуктов'!AL:AL,A72,'подсчет продуктов'!AM:AM)+SUMIF('подсчет продуктов'!AN:AN,A72,'подсчет продуктов'!AO:AO)</f>
        <v>0</v>
      </c>
      <c r="H72">
        <f>SUMIF('подсчет продуктов'!AQ:AQ,A72,'подсчет продуктов'!AR:AR)+SUMIF('подсчет продуктов'!AS:AS,A72,'подсчет продуктов'!AT:AT)+SUMIF('подсчет продуктов'!AU:AU,A72,'подсчет продуктов'!AV:AV)+SUMIF('подсчет продуктов'!AW:AW,A72,'подсчет продуктов'!AX:AX)+SUMIF('подсчет продуктов'!AY:AY,A72,'подсчет продуктов'!AZ:AZ)+SUMIF('подсчет продуктов'!BA:BA,A72,'подсчет продуктов'!BB:BB)</f>
        <v>0</v>
      </c>
    </row>
    <row r="73" spans="1:8">
      <c r="A73">
        <f>продукты!A74</f>
        <v>0</v>
      </c>
      <c r="B73">
        <f>продукты!B74</f>
        <v>0</v>
      </c>
      <c r="C73">
        <f>продукты!C74</f>
        <v>0</v>
      </c>
      <c r="E73">
        <f>SUMIF('подсчет продуктов'!D:D,A73,'подсчет продуктов'!E:E)+SUMIF('подсчет продуктов'!F:F,A73,'подсчет продуктов'!G:G)+SUMIF('подсчет продуктов'!H:H,A73,'подсчет продуктов'!I:I)+SUMIF('подсчет продуктов'!J:J,A73,'подсчет продуктов'!K:K)+SUMIF('подсчет продуктов'!L:L,A73,'подсчет продуктов'!M:M)+SUMIF('подсчет продуктов'!N:N,A73,'подсчет продуктов'!O:O)</f>
        <v>0</v>
      </c>
      <c r="F73">
        <f>SUMIF('подсчет продуктов'!Q:Q,A73,'подсчет продуктов'!R:R)+SUMIF('подсчет продуктов'!S:S,A73,'подсчет продуктов'!T:T)+SUMIF('подсчет продуктов'!U:U,A73,'подсчет продуктов'!V:V)+SUMIF('подсчет продуктов'!W:W,A73,'подсчет продуктов'!X:X)+SUMIF('подсчет продуктов'!Y:Y,A73,'подсчет продуктов'!Z:Z)+SUMIF('подсчет продуктов'!AA:AA,A73,'подсчет продуктов'!AB:AB)</f>
        <v>0</v>
      </c>
      <c r="G73">
        <f>SUMIF('подсчет продуктов'!AD:AD,A73,'подсчет продуктов'!AE:AE)+SUMIF('подсчет продуктов'!AF:AF,A73,'подсчет продуктов'!AG:AG)+SUMIF('подсчет продуктов'!AH:AH,A73,'подсчет продуктов'!AI:AI)+SUMIF('подсчет продуктов'!AJ:AJ,A73,'подсчет продуктов'!AK:AK)+SUMIF('подсчет продуктов'!AL:AL,A73,'подсчет продуктов'!AM:AM)+SUMIF('подсчет продуктов'!AN:AN,A73,'подсчет продуктов'!AO:AO)</f>
        <v>0</v>
      </c>
      <c r="H73">
        <f>SUMIF('подсчет продуктов'!AQ:AQ,A73,'подсчет продуктов'!AR:AR)+SUMIF('подсчет продуктов'!AS:AS,A73,'подсчет продуктов'!AT:AT)+SUMIF('подсчет продуктов'!AU:AU,A73,'подсчет продуктов'!AV:AV)+SUMIF('подсчет продуктов'!AW:AW,A73,'подсчет продуктов'!AX:AX)+SUMIF('подсчет продуктов'!AY:AY,A73,'подсчет продуктов'!AZ:AZ)+SUMIF('подсчет продуктов'!BA:BA,A73,'подсчет продуктов'!BB:BB)</f>
        <v>0</v>
      </c>
    </row>
    <row r="74" spans="1:8">
      <c r="A74">
        <f>продукты!A75</f>
        <v>0</v>
      </c>
      <c r="B74">
        <f>продукты!B75</f>
        <v>0</v>
      </c>
      <c r="C74">
        <f>продукты!C75</f>
        <v>0</v>
      </c>
      <c r="E74">
        <f>SUMIF('подсчет продуктов'!D:D,A74,'подсчет продуктов'!E:E)+SUMIF('подсчет продуктов'!F:F,A74,'подсчет продуктов'!G:G)+SUMIF('подсчет продуктов'!H:H,A74,'подсчет продуктов'!I:I)+SUMIF('подсчет продуктов'!J:J,A74,'подсчет продуктов'!K:K)+SUMIF('подсчет продуктов'!L:L,A74,'подсчет продуктов'!M:M)+SUMIF('подсчет продуктов'!N:N,A74,'подсчет продуктов'!O:O)</f>
        <v>0</v>
      </c>
      <c r="F74">
        <f>SUMIF('подсчет продуктов'!Q:Q,A74,'подсчет продуктов'!R:R)+SUMIF('подсчет продуктов'!S:S,A74,'подсчет продуктов'!T:T)+SUMIF('подсчет продуктов'!U:U,A74,'подсчет продуктов'!V:V)+SUMIF('подсчет продуктов'!W:W,A74,'подсчет продуктов'!X:X)+SUMIF('подсчет продуктов'!Y:Y,A74,'подсчет продуктов'!Z:Z)+SUMIF('подсчет продуктов'!AA:AA,A74,'подсчет продуктов'!AB:AB)</f>
        <v>0</v>
      </c>
      <c r="G74">
        <f>SUMIF('подсчет продуктов'!AD:AD,A74,'подсчет продуктов'!AE:AE)+SUMIF('подсчет продуктов'!AF:AF,A74,'подсчет продуктов'!AG:AG)+SUMIF('подсчет продуктов'!AH:AH,A74,'подсчет продуктов'!AI:AI)+SUMIF('подсчет продуктов'!AJ:AJ,A74,'подсчет продуктов'!AK:AK)+SUMIF('подсчет продуктов'!AL:AL,A74,'подсчет продуктов'!AM:AM)+SUMIF('подсчет продуктов'!AN:AN,A74,'подсчет продуктов'!AO:AO)</f>
        <v>0</v>
      </c>
      <c r="H74">
        <f>SUMIF('подсчет продуктов'!AQ:AQ,A74,'подсчет продуктов'!AR:AR)+SUMIF('подсчет продуктов'!AS:AS,A74,'подсчет продуктов'!AT:AT)+SUMIF('подсчет продуктов'!AU:AU,A74,'подсчет продуктов'!AV:AV)+SUMIF('подсчет продуктов'!AW:AW,A74,'подсчет продуктов'!AX:AX)+SUMIF('подсчет продуктов'!AY:AY,A74,'подсчет продуктов'!AZ:AZ)+SUMIF('подсчет продуктов'!BA:BA,A74,'подсчет продуктов'!BB:BB)</f>
        <v>0</v>
      </c>
    </row>
    <row r="75" spans="1:8">
      <c r="A75">
        <f>продукты!A76</f>
        <v>0</v>
      </c>
      <c r="B75">
        <f>продукты!B76</f>
        <v>0</v>
      </c>
      <c r="C75">
        <f>продукты!C76</f>
        <v>0</v>
      </c>
      <c r="E75">
        <f>SUMIF('подсчет продуктов'!D:D,A75,'подсчет продуктов'!E:E)+SUMIF('подсчет продуктов'!F:F,A75,'подсчет продуктов'!G:G)+SUMIF('подсчет продуктов'!H:H,A75,'подсчет продуктов'!I:I)+SUMIF('подсчет продуктов'!J:J,A75,'подсчет продуктов'!K:K)+SUMIF('подсчет продуктов'!L:L,A75,'подсчет продуктов'!M:M)+SUMIF('подсчет продуктов'!N:N,A75,'подсчет продуктов'!O:O)</f>
        <v>0</v>
      </c>
      <c r="F75">
        <f>SUMIF('подсчет продуктов'!Q:Q,A75,'подсчет продуктов'!R:R)+SUMIF('подсчет продуктов'!S:S,A75,'подсчет продуктов'!T:T)+SUMIF('подсчет продуктов'!U:U,A75,'подсчет продуктов'!V:V)+SUMIF('подсчет продуктов'!W:W,A75,'подсчет продуктов'!X:X)+SUMIF('подсчет продуктов'!Y:Y,A75,'подсчет продуктов'!Z:Z)+SUMIF('подсчет продуктов'!AA:AA,A75,'подсчет продуктов'!AB:AB)</f>
        <v>0</v>
      </c>
      <c r="G75">
        <f>SUMIF('подсчет продуктов'!AD:AD,A75,'подсчет продуктов'!AE:AE)+SUMIF('подсчет продуктов'!AF:AF,A75,'подсчет продуктов'!AG:AG)+SUMIF('подсчет продуктов'!AH:AH,A75,'подсчет продуктов'!AI:AI)+SUMIF('подсчет продуктов'!AJ:AJ,A75,'подсчет продуктов'!AK:AK)+SUMIF('подсчет продуктов'!AL:AL,A75,'подсчет продуктов'!AM:AM)+SUMIF('подсчет продуктов'!AN:AN,A75,'подсчет продуктов'!AO:AO)</f>
        <v>0</v>
      </c>
      <c r="H75">
        <f>SUMIF('подсчет продуктов'!AQ:AQ,A75,'подсчет продуктов'!AR:AR)+SUMIF('подсчет продуктов'!AS:AS,A75,'подсчет продуктов'!AT:AT)+SUMIF('подсчет продуктов'!AU:AU,A75,'подсчет продуктов'!AV:AV)+SUMIF('подсчет продуктов'!AW:AW,A75,'подсчет продуктов'!AX:AX)+SUMIF('подсчет продуктов'!AY:AY,A75,'подсчет продуктов'!AZ:AZ)+SUMIF('подсчет продуктов'!BA:BA,A75,'подсчет продуктов'!BB:BB)</f>
        <v>0</v>
      </c>
    </row>
    <row r="76" spans="1:8">
      <c r="A76">
        <f>продукты!A77</f>
        <v>0</v>
      </c>
      <c r="B76">
        <f>продукты!B77</f>
        <v>0</v>
      </c>
      <c r="C76">
        <f>продукты!C77</f>
        <v>0</v>
      </c>
      <c r="E76">
        <f>SUMIF('подсчет продуктов'!D:D,A76,'подсчет продуктов'!E:E)+SUMIF('подсчет продуктов'!F:F,A76,'подсчет продуктов'!G:G)+SUMIF('подсчет продуктов'!H:H,A76,'подсчет продуктов'!I:I)+SUMIF('подсчет продуктов'!J:J,A76,'подсчет продуктов'!K:K)+SUMIF('подсчет продуктов'!L:L,A76,'подсчет продуктов'!M:M)+SUMIF('подсчет продуктов'!N:N,A76,'подсчет продуктов'!O:O)</f>
        <v>0</v>
      </c>
      <c r="F76">
        <f>SUMIF('подсчет продуктов'!Q:Q,A76,'подсчет продуктов'!R:R)+SUMIF('подсчет продуктов'!S:S,A76,'подсчет продуктов'!T:T)+SUMIF('подсчет продуктов'!U:U,A76,'подсчет продуктов'!V:V)+SUMIF('подсчет продуктов'!W:W,A76,'подсчет продуктов'!X:X)+SUMIF('подсчет продуктов'!Y:Y,A76,'подсчет продуктов'!Z:Z)+SUMIF('подсчет продуктов'!AA:AA,A76,'подсчет продуктов'!AB:AB)</f>
        <v>0</v>
      </c>
      <c r="G76">
        <f>SUMIF('подсчет продуктов'!AD:AD,A76,'подсчет продуктов'!AE:AE)+SUMIF('подсчет продуктов'!AF:AF,A76,'подсчет продуктов'!AG:AG)+SUMIF('подсчет продуктов'!AH:AH,A76,'подсчет продуктов'!AI:AI)+SUMIF('подсчет продуктов'!AJ:AJ,A76,'подсчет продуктов'!AK:AK)+SUMIF('подсчет продуктов'!AL:AL,A76,'подсчет продуктов'!AM:AM)+SUMIF('подсчет продуктов'!AN:AN,A76,'подсчет продуктов'!AO:AO)</f>
        <v>0</v>
      </c>
      <c r="H76">
        <f>SUMIF('подсчет продуктов'!AQ:AQ,A76,'подсчет продуктов'!AR:AR)+SUMIF('подсчет продуктов'!AS:AS,A76,'подсчет продуктов'!AT:AT)+SUMIF('подсчет продуктов'!AU:AU,A76,'подсчет продуктов'!AV:AV)+SUMIF('подсчет продуктов'!AW:AW,A76,'подсчет продуктов'!AX:AX)+SUMIF('подсчет продуктов'!AY:AY,A76,'подсчет продуктов'!AZ:AZ)+SUMIF('подсчет продуктов'!BA:BA,A76,'подсчет продуктов'!BB:BB)</f>
        <v>0</v>
      </c>
    </row>
    <row r="77" spans="1:8">
      <c r="A77">
        <f>продукты!A78</f>
        <v>0</v>
      </c>
      <c r="B77">
        <f>продукты!B78</f>
        <v>0</v>
      </c>
      <c r="C77">
        <f>продукты!C78</f>
        <v>0</v>
      </c>
      <c r="E77">
        <f>SUMIF('подсчет продуктов'!D:D,A77,'подсчет продуктов'!E:E)+SUMIF('подсчет продуктов'!F:F,A77,'подсчет продуктов'!G:G)+SUMIF('подсчет продуктов'!H:H,A77,'подсчет продуктов'!I:I)+SUMIF('подсчет продуктов'!J:J,A77,'подсчет продуктов'!K:K)+SUMIF('подсчет продуктов'!L:L,A77,'подсчет продуктов'!M:M)+SUMIF('подсчет продуктов'!N:N,A77,'подсчет продуктов'!O:O)</f>
        <v>0</v>
      </c>
      <c r="F77">
        <f>SUMIF('подсчет продуктов'!Q:Q,A77,'подсчет продуктов'!R:R)+SUMIF('подсчет продуктов'!S:S,A77,'подсчет продуктов'!T:T)+SUMIF('подсчет продуктов'!U:U,A77,'подсчет продуктов'!V:V)+SUMIF('подсчет продуктов'!W:W,A77,'подсчет продуктов'!X:X)+SUMIF('подсчет продуктов'!Y:Y,A77,'подсчет продуктов'!Z:Z)+SUMIF('подсчет продуктов'!AA:AA,A77,'подсчет продуктов'!AB:AB)</f>
        <v>0</v>
      </c>
      <c r="G77">
        <f>SUMIF('подсчет продуктов'!AD:AD,A77,'подсчет продуктов'!AE:AE)+SUMIF('подсчет продуктов'!AF:AF,A77,'подсчет продуктов'!AG:AG)+SUMIF('подсчет продуктов'!AH:AH,A77,'подсчет продуктов'!AI:AI)+SUMIF('подсчет продуктов'!AJ:AJ,A77,'подсчет продуктов'!AK:AK)+SUMIF('подсчет продуктов'!AL:AL,A77,'подсчет продуктов'!AM:AM)+SUMIF('подсчет продуктов'!AN:AN,A77,'подсчет продуктов'!AO:AO)</f>
        <v>0</v>
      </c>
      <c r="H77">
        <f>SUMIF('подсчет продуктов'!AQ:AQ,A77,'подсчет продуктов'!AR:AR)+SUMIF('подсчет продуктов'!AS:AS,A77,'подсчет продуктов'!AT:AT)+SUMIF('подсчет продуктов'!AU:AU,A77,'подсчет продуктов'!AV:AV)+SUMIF('подсчет продуктов'!AW:AW,A77,'подсчет продуктов'!AX:AX)+SUMIF('подсчет продуктов'!AY:AY,A77,'подсчет продуктов'!AZ:AZ)+SUMIF('подсчет продуктов'!BA:BA,A77,'подсчет продуктов'!BB:BB)</f>
        <v>0</v>
      </c>
    </row>
    <row r="78" spans="1:8">
      <c r="A78">
        <f>продукты!A79</f>
        <v>0</v>
      </c>
      <c r="B78">
        <f>продукты!B79</f>
        <v>0</v>
      </c>
      <c r="C78">
        <f>продукты!C79</f>
        <v>0</v>
      </c>
      <c r="E78">
        <f>SUMIF('подсчет продуктов'!D:D,A78,'подсчет продуктов'!E:E)+SUMIF('подсчет продуктов'!F:F,A78,'подсчет продуктов'!G:G)+SUMIF('подсчет продуктов'!H:H,A78,'подсчет продуктов'!I:I)+SUMIF('подсчет продуктов'!J:J,A78,'подсчет продуктов'!K:K)+SUMIF('подсчет продуктов'!L:L,A78,'подсчет продуктов'!M:M)+SUMIF('подсчет продуктов'!N:N,A78,'подсчет продуктов'!O:O)</f>
        <v>0</v>
      </c>
      <c r="F78">
        <f>SUMIF('подсчет продуктов'!Q:Q,A78,'подсчет продуктов'!R:R)+SUMIF('подсчет продуктов'!S:S,A78,'подсчет продуктов'!T:T)+SUMIF('подсчет продуктов'!U:U,A78,'подсчет продуктов'!V:V)+SUMIF('подсчет продуктов'!W:W,A78,'подсчет продуктов'!X:X)+SUMIF('подсчет продуктов'!Y:Y,A78,'подсчет продуктов'!Z:Z)+SUMIF('подсчет продуктов'!AA:AA,A78,'подсчет продуктов'!AB:AB)</f>
        <v>0</v>
      </c>
      <c r="G78">
        <f>SUMIF('подсчет продуктов'!AD:AD,A78,'подсчет продуктов'!AE:AE)+SUMIF('подсчет продуктов'!AF:AF,A78,'подсчет продуктов'!AG:AG)+SUMIF('подсчет продуктов'!AH:AH,A78,'подсчет продуктов'!AI:AI)+SUMIF('подсчет продуктов'!AJ:AJ,A78,'подсчет продуктов'!AK:AK)+SUMIF('подсчет продуктов'!AL:AL,A78,'подсчет продуктов'!AM:AM)+SUMIF('подсчет продуктов'!AN:AN,A78,'подсчет продуктов'!AO:AO)</f>
        <v>0</v>
      </c>
      <c r="H78">
        <f>SUMIF('подсчет продуктов'!AQ:AQ,A78,'подсчет продуктов'!AR:AR)+SUMIF('подсчет продуктов'!AS:AS,A78,'подсчет продуктов'!AT:AT)+SUMIF('подсчет продуктов'!AU:AU,A78,'подсчет продуктов'!AV:AV)+SUMIF('подсчет продуктов'!AW:AW,A78,'подсчет продуктов'!AX:AX)+SUMIF('подсчет продуктов'!AY:AY,A78,'подсчет продуктов'!AZ:AZ)+SUMIF('подсчет продуктов'!BA:BA,A78,'подсчет продуктов'!BB:BB)</f>
        <v>0</v>
      </c>
    </row>
    <row r="79" spans="1:8">
      <c r="A79">
        <f>продукты!A80</f>
        <v>0</v>
      </c>
      <c r="B79">
        <f>продукты!B80</f>
        <v>0</v>
      </c>
      <c r="C79">
        <f>продукты!C80</f>
        <v>0</v>
      </c>
      <c r="E79">
        <f>SUMIF('подсчет продуктов'!D:D,A79,'подсчет продуктов'!E:E)+SUMIF('подсчет продуктов'!F:F,A79,'подсчет продуктов'!G:G)+SUMIF('подсчет продуктов'!H:H,A79,'подсчет продуктов'!I:I)+SUMIF('подсчет продуктов'!J:J,A79,'подсчет продуктов'!K:K)+SUMIF('подсчет продуктов'!L:L,A79,'подсчет продуктов'!M:M)+SUMIF('подсчет продуктов'!N:N,A79,'подсчет продуктов'!O:O)</f>
        <v>0</v>
      </c>
      <c r="F79">
        <f>SUMIF('подсчет продуктов'!Q:Q,A79,'подсчет продуктов'!R:R)+SUMIF('подсчет продуктов'!S:S,A79,'подсчет продуктов'!T:T)+SUMIF('подсчет продуктов'!U:U,A79,'подсчет продуктов'!V:V)+SUMIF('подсчет продуктов'!W:W,A79,'подсчет продуктов'!X:X)+SUMIF('подсчет продуктов'!Y:Y,A79,'подсчет продуктов'!Z:Z)+SUMIF('подсчет продуктов'!AA:AA,A79,'подсчет продуктов'!AB:AB)</f>
        <v>0</v>
      </c>
      <c r="G79">
        <f>SUMIF('подсчет продуктов'!AD:AD,A79,'подсчет продуктов'!AE:AE)+SUMIF('подсчет продуктов'!AF:AF,A79,'подсчет продуктов'!AG:AG)+SUMIF('подсчет продуктов'!AH:AH,A79,'подсчет продуктов'!AI:AI)+SUMIF('подсчет продуктов'!AJ:AJ,A79,'подсчет продуктов'!AK:AK)+SUMIF('подсчет продуктов'!AL:AL,A79,'подсчет продуктов'!AM:AM)+SUMIF('подсчет продуктов'!AN:AN,A79,'подсчет продуктов'!AO:AO)</f>
        <v>0</v>
      </c>
      <c r="H79">
        <f>SUMIF('подсчет продуктов'!AQ:AQ,A79,'подсчет продуктов'!AR:AR)+SUMIF('подсчет продуктов'!AS:AS,A79,'подсчет продуктов'!AT:AT)+SUMIF('подсчет продуктов'!AU:AU,A79,'подсчет продуктов'!AV:AV)+SUMIF('подсчет продуктов'!AW:AW,A79,'подсчет продуктов'!AX:AX)+SUMIF('подсчет продуктов'!AY:AY,A79,'подсчет продуктов'!AZ:AZ)+SUMIF('подсчет продуктов'!BA:BA,A79,'подсчет продуктов'!BB:BB)</f>
        <v>0</v>
      </c>
    </row>
    <row r="80" spans="1:8">
      <c r="A80">
        <f>продукты!A81</f>
        <v>0</v>
      </c>
      <c r="B80">
        <f>продукты!B81</f>
        <v>0</v>
      </c>
      <c r="C80">
        <f>продукты!C81</f>
        <v>0</v>
      </c>
      <c r="E80">
        <f>SUMIF('подсчет продуктов'!D:D,A80,'подсчет продуктов'!E:E)+SUMIF('подсчет продуктов'!F:F,A80,'подсчет продуктов'!G:G)+SUMIF('подсчет продуктов'!H:H,A80,'подсчет продуктов'!I:I)+SUMIF('подсчет продуктов'!J:J,A80,'подсчет продуктов'!K:K)+SUMIF('подсчет продуктов'!L:L,A80,'подсчет продуктов'!M:M)+SUMIF('подсчет продуктов'!N:N,A80,'подсчет продуктов'!O:O)</f>
        <v>0</v>
      </c>
      <c r="F80">
        <f>SUMIF('подсчет продуктов'!Q:Q,A80,'подсчет продуктов'!R:R)+SUMIF('подсчет продуктов'!S:S,A80,'подсчет продуктов'!T:T)+SUMIF('подсчет продуктов'!U:U,A80,'подсчет продуктов'!V:V)+SUMIF('подсчет продуктов'!W:W,A80,'подсчет продуктов'!X:X)+SUMIF('подсчет продуктов'!Y:Y,A80,'подсчет продуктов'!Z:Z)+SUMIF('подсчет продуктов'!AA:AA,A80,'подсчет продуктов'!AB:AB)</f>
        <v>0</v>
      </c>
      <c r="G80">
        <f>SUMIF('подсчет продуктов'!AD:AD,A80,'подсчет продуктов'!AE:AE)+SUMIF('подсчет продуктов'!AF:AF,A80,'подсчет продуктов'!AG:AG)+SUMIF('подсчет продуктов'!AH:AH,A80,'подсчет продуктов'!AI:AI)+SUMIF('подсчет продуктов'!AJ:AJ,A80,'подсчет продуктов'!AK:AK)+SUMIF('подсчет продуктов'!AL:AL,A80,'подсчет продуктов'!AM:AM)+SUMIF('подсчет продуктов'!AN:AN,A80,'подсчет продуктов'!AO:AO)</f>
        <v>0</v>
      </c>
      <c r="H80">
        <f>SUMIF('подсчет продуктов'!AQ:AQ,A80,'подсчет продуктов'!AR:AR)+SUMIF('подсчет продуктов'!AS:AS,A80,'подсчет продуктов'!AT:AT)+SUMIF('подсчет продуктов'!AU:AU,A80,'подсчет продуктов'!AV:AV)+SUMIF('подсчет продуктов'!AW:AW,A80,'подсчет продуктов'!AX:AX)+SUMIF('подсчет продуктов'!AY:AY,A80,'подсчет продуктов'!AZ:AZ)+SUMIF('подсчет продуктов'!BA:BA,A80,'подсчет продуктов'!BB:BB)</f>
        <v>0</v>
      </c>
    </row>
    <row r="81" spans="1:8">
      <c r="A81">
        <f>продукты!A82</f>
        <v>0</v>
      </c>
      <c r="B81">
        <f>продукты!B82</f>
        <v>0</v>
      </c>
      <c r="C81">
        <f>продукты!C82</f>
        <v>0</v>
      </c>
      <c r="E81">
        <f>SUMIF('подсчет продуктов'!D:D,A81,'подсчет продуктов'!E:E)+SUMIF('подсчет продуктов'!F:F,A81,'подсчет продуктов'!G:G)+SUMIF('подсчет продуктов'!H:H,A81,'подсчет продуктов'!I:I)+SUMIF('подсчет продуктов'!J:J,A81,'подсчет продуктов'!K:K)+SUMIF('подсчет продуктов'!L:L,A81,'подсчет продуктов'!M:M)+SUMIF('подсчет продуктов'!N:N,A81,'подсчет продуктов'!O:O)</f>
        <v>0</v>
      </c>
      <c r="F81">
        <f>SUMIF('подсчет продуктов'!Q:Q,A81,'подсчет продуктов'!R:R)+SUMIF('подсчет продуктов'!S:S,A81,'подсчет продуктов'!T:T)+SUMIF('подсчет продуктов'!U:U,A81,'подсчет продуктов'!V:V)+SUMIF('подсчет продуктов'!W:W,A81,'подсчет продуктов'!X:X)+SUMIF('подсчет продуктов'!Y:Y,A81,'подсчет продуктов'!Z:Z)+SUMIF('подсчет продуктов'!AA:AA,A81,'подсчет продуктов'!AB:AB)</f>
        <v>0</v>
      </c>
      <c r="G81">
        <f>SUMIF('подсчет продуктов'!AD:AD,A81,'подсчет продуктов'!AE:AE)+SUMIF('подсчет продуктов'!AF:AF,A81,'подсчет продуктов'!AG:AG)+SUMIF('подсчет продуктов'!AH:AH,A81,'подсчет продуктов'!AI:AI)+SUMIF('подсчет продуктов'!AJ:AJ,A81,'подсчет продуктов'!AK:AK)+SUMIF('подсчет продуктов'!AL:AL,A81,'подсчет продуктов'!AM:AM)+SUMIF('подсчет продуктов'!AN:AN,A81,'подсчет продуктов'!AO:AO)</f>
        <v>0</v>
      </c>
      <c r="H81">
        <f>SUMIF('подсчет продуктов'!AQ:AQ,A81,'подсчет продуктов'!AR:AR)+SUMIF('подсчет продуктов'!AS:AS,A81,'подсчет продуктов'!AT:AT)+SUMIF('подсчет продуктов'!AU:AU,A81,'подсчет продуктов'!AV:AV)+SUMIF('подсчет продуктов'!AW:AW,A81,'подсчет продуктов'!AX:AX)+SUMIF('подсчет продуктов'!AY:AY,A81,'подсчет продуктов'!AZ:AZ)+SUMIF('подсчет продуктов'!BA:BA,A81,'подсчет продуктов'!BB:BB)</f>
        <v>0</v>
      </c>
    </row>
    <row r="82" spans="1:8">
      <c r="A82">
        <f>продукты!A83</f>
        <v>0</v>
      </c>
      <c r="B82">
        <f>продукты!B83</f>
        <v>0</v>
      </c>
      <c r="C82">
        <f>продукты!C83</f>
        <v>0</v>
      </c>
      <c r="E82">
        <f>SUMIF('подсчет продуктов'!D:D,A82,'подсчет продуктов'!E:E)+SUMIF('подсчет продуктов'!F:F,A82,'подсчет продуктов'!G:G)+SUMIF('подсчет продуктов'!H:H,A82,'подсчет продуктов'!I:I)+SUMIF('подсчет продуктов'!J:J,A82,'подсчет продуктов'!K:K)+SUMIF('подсчет продуктов'!L:L,A82,'подсчет продуктов'!M:M)+SUMIF('подсчет продуктов'!N:N,A82,'подсчет продуктов'!O:O)</f>
        <v>0</v>
      </c>
      <c r="F82">
        <f>SUMIF('подсчет продуктов'!Q:Q,A82,'подсчет продуктов'!R:R)+SUMIF('подсчет продуктов'!S:S,A82,'подсчет продуктов'!T:T)+SUMIF('подсчет продуктов'!U:U,A82,'подсчет продуктов'!V:V)+SUMIF('подсчет продуктов'!W:W,A82,'подсчет продуктов'!X:X)+SUMIF('подсчет продуктов'!Y:Y,A82,'подсчет продуктов'!Z:Z)+SUMIF('подсчет продуктов'!AA:AA,A82,'подсчет продуктов'!AB:AB)</f>
        <v>0</v>
      </c>
      <c r="G82">
        <f>SUMIF('подсчет продуктов'!AD:AD,A82,'подсчет продуктов'!AE:AE)+SUMIF('подсчет продуктов'!AF:AF,A82,'подсчет продуктов'!AG:AG)+SUMIF('подсчет продуктов'!AH:AH,A82,'подсчет продуктов'!AI:AI)+SUMIF('подсчет продуктов'!AJ:AJ,A82,'подсчет продуктов'!AK:AK)+SUMIF('подсчет продуктов'!AL:AL,A82,'подсчет продуктов'!AM:AM)+SUMIF('подсчет продуктов'!AN:AN,A82,'подсчет продуктов'!AO:AO)</f>
        <v>0</v>
      </c>
      <c r="H82">
        <f>SUMIF('подсчет продуктов'!AQ:AQ,A82,'подсчет продуктов'!AR:AR)+SUMIF('подсчет продуктов'!AS:AS,A82,'подсчет продуктов'!AT:AT)+SUMIF('подсчет продуктов'!AU:AU,A82,'подсчет продуктов'!AV:AV)+SUMIF('подсчет продуктов'!AW:AW,A82,'подсчет продуктов'!AX:AX)+SUMIF('подсчет продуктов'!AY:AY,A82,'подсчет продуктов'!AZ:AZ)+SUMIF('подсчет продуктов'!BA:BA,A82,'подсчет продуктов'!BB:BB)</f>
        <v>0</v>
      </c>
    </row>
    <row r="83" spans="1:8">
      <c r="A83">
        <f>продукты!A84</f>
        <v>0</v>
      </c>
      <c r="B83">
        <f>продукты!B84</f>
        <v>0</v>
      </c>
      <c r="C83">
        <f>продукты!C84</f>
        <v>0</v>
      </c>
      <c r="E83">
        <f>SUMIF('подсчет продуктов'!D:D,A83,'подсчет продуктов'!E:E)+SUMIF('подсчет продуктов'!F:F,A83,'подсчет продуктов'!G:G)+SUMIF('подсчет продуктов'!H:H,A83,'подсчет продуктов'!I:I)+SUMIF('подсчет продуктов'!J:J,A83,'подсчет продуктов'!K:K)+SUMIF('подсчет продуктов'!L:L,A83,'подсчет продуктов'!M:M)+SUMIF('подсчет продуктов'!N:N,A83,'подсчет продуктов'!O:O)</f>
        <v>0</v>
      </c>
      <c r="F83">
        <f>SUMIF('подсчет продуктов'!Q:Q,A83,'подсчет продуктов'!R:R)+SUMIF('подсчет продуктов'!S:S,A83,'подсчет продуктов'!T:T)+SUMIF('подсчет продуктов'!U:U,A83,'подсчет продуктов'!V:V)+SUMIF('подсчет продуктов'!W:W,A83,'подсчет продуктов'!X:X)+SUMIF('подсчет продуктов'!Y:Y,A83,'подсчет продуктов'!Z:Z)+SUMIF('подсчет продуктов'!AA:AA,A83,'подсчет продуктов'!AB:AB)</f>
        <v>0</v>
      </c>
      <c r="G83">
        <f>SUMIF('подсчет продуктов'!AD:AD,A83,'подсчет продуктов'!AE:AE)+SUMIF('подсчет продуктов'!AF:AF,A83,'подсчет продуктов'!AG:AG)+SUMIF('подсчет продуктов'!AH:AH,A83,'подсчет продуктов'!AI:AI)+SUMIF('подсчет продуктов'!AJ:AJ,A83,'подсчет продуктов'!AK:AK)+SUMIF('подсчет продуктов'!AL:AL,A83,'подсчет продуктов'!AM:AM)+SUMIF('подсчет продуктов'!AN:AN,A83,'подсчет продуктов'!AO:AO)</f>
        <v>0</v>
      </c>
      <c r="H83">
        <f>SUMIF('подсчет продуктов'!AQ:AQ,A83,'подсчет продуктов'!AR:AR)+SUMIF('подсчет продуктов'!AS:AS,A83,'подсчет продуктов'!AT:AT)+SUMIF('подсчет продуктов'!AU:AU,A83,'подсчет продуктов'!AV:AV)+SUMIF('подсчет продуктов'!AW:AW,A83,'подсчет продуктов'!AX:AX)+SUMIF('подсчет продуктов'!AY:AY,A83,'подсчет продуктов'!AZ:AZ)+SUMIF('подсчет продуктов'!BA:BA,A83,'подсчет продуктов'!BB:BB)</f>
        <v>0</v>
      </c>
    </row>
    <row r="84" spans="1:8">
      <c r="A84">
        <f>продукты!A85</f>
        <v>0</v>
      </c>
      <c r="B84">
        <f>продукты!B85</f>
        <v>0</v>
      </c>
      <c r="C84">
        <f>продукты!C85</f>
        <v>0</v>
      </c>
      <c r="E84">
        <f>SUMIF('подсчет продуктов'!D:D,A84,'подсчет продуктов'!E:E)+SUMIF('подсчет продуктов'!F:F,A84,'подсчет продуктов'!G:G)+SUMIF('подсчет продуктов'!H:H,A84,'подсчет продуктов'!I:I)+SUMIF('подсчет продуктов'!J:J,A84,'подсчет продуктов'!K:K)+SUMIF('подсчет продуктов'!L:L,A84,'подсчет продуктов'!M:M)+SUMIF('подсчет продуктов'!N:N,A84,'подсчет продуктов'!O:O)</f>
        <v>0</v>
      </c>
      <c r="F84">
        <f>SUMIF('подсчет продуктов'!Q:Q,A84,'подсчет продуктов'!R:R)+SUMIF('подсчет продуктов'!S:S,A84,'подсчет продуктов'!T:T)+SUMIF('подсчет продуктов'!U:U,A84,'подсчет продуктов'!V:V)+SUMIF('подсчет продуктов'!W:W,A84,'подсчет продуктов'!X:X)+SUMIF('подсчет продуктов'!Y:Y,A84,'подсчет продуктов'!Z:Z)+SUMIF('подсчет продуктов'!AA:AA,A84,'подсчет продуктов'!AB:AB)</f>
        <v>0</v>
      </c>
      <c r="G84">
        <f>SUMIF('подсчет продуктов'!AD:AD,A84,'подсчет продуктов'!AE:AE)+SUMIF('подсчет продуктов'!AF:AF,A84,'подсчет продуктов'!AG:AG)+SUMIF('подсчет продуктов'!AH:AH,A84,'подсчет продуктов'!AI:AI)+SUMIF('подсчет продуктов'!AJ:AJ,A84,'подсчет продуктов'!AK:AK)+SUMIF('подсчет продуктов'!AL:AL,A84,'подсчет продуктов'!AM:AM)+SUMIF('подсчет продуктов'!AN:AN,A84,'подсчет продуктов'!AO:AO)</f>
        <v>0</v>
      </c>
      <c r="H84">
        <f>SUMIF('подсчет продуктов'!AQ:AQ,A84,'подсчет продуктов'!AR:AR)+SUMIF('подсчет продуктов'!AS:AS,A84,'подсчет продуктов'!AT:AT)+SUMIF('подсчет продуктов'!AU:AU,A84,'подсчет продуктов'!AV:AV)+SUMIF('подсчет продуктов'!AW:AW,A84,'подсчет продуктов'!AX:AX)+SUMIF('подсчет продуктов'!AY:AY,A84,'подсчет продуктов'!AZ:AZ)+SUMIF('подсчет продуктов'!BA:BA,A84,'подсчет продуктов'!BB:BB)</f>
        <v>0</v>
      </c>
    </row>
    <row r="85" spans="1:8">
      <c r="A85">
        <f>продукты!A86</f>
        <v>0</v>
      </c>
      <c r="B85">
        <f>продукты!B86</f>
        <v>0</v>
      </c>
      <c r="C85">
        <f>продукты!C86</f>
        <v>0</v>
      </c>
      <c r="E85">
        <f>SUMIF('подсчет продуктов'!D:D,A85,'подсчет продуктов'!E:E)+SUMIF('подсчет продуктов'!F:F,A85,'подсчет продуктов'!G:G)+SUMIF('подсчет продуктов'!H:H,A85,'подсчет продуктов'!I:I)+SUMIF('подсчет продуктов'!J:J,A85,'подсчет продуктов'!K:K)+SUMIF('подсчет продуктов'!L:L,A85,'подсчет продуктов'!M:M)+SUMIF('подсчет продуктов'!N:N,A85,'подсчет продуктов'!O:O)</f>
        <v>0</v>
      </c>
      <c r="F85">
        <f>SUMIF('подсчет продуктов'!Q:Q,A85,'подсчет продуктов'!R:R)+SUMIF('подсчет продуктов'!S:S,A85,'подсчет продуктов'!T:T)+SUMIF('подсчет продуктов'!U:U,A85,'подсчет продуктов'!V:V)+SUMIF('подсчет продуктов'!W:W,A85,'подсчет продуктов'!X:X)+SUMIF('подсчет продуктов'!Y:Y,A85,'подсчет продуктов'!Z:Z)+SUMIF('подсчет продуктов'!AA:AA,A85,'подсчет продуктов'!AB:AB)</f>
        <v>0</v>
      </c>
      <c r="G85">
        <f>SUMIF('подсчет продуктов'!AD:AD,A85,'подсчет продуктов'!AE:AE)+SUMIF('подсчет продуктов'!AF:AF,A85,'подсчет продуктов'!AG:AG)+SUMIF('подсчет продуктов'!AH:AH,A85,'подсчет продуктов'!AI:AI)+SUMIF('подсчет продуктов'!AJ:AJ,A85,'подсчет продуктов'!AK:AK)+SUMIF('подсчет продуктов'!AL:AL,A85,'подсчет продуктов'!AM:AM)+SUMIF('подсчет продуктов'!AN:AN,A85,'подсчет продуктов'!AO:AO)</f>
        <v>0</v>
      </c>
      <c r="H85">
        <f>SUMIF('подсчет продуктов'!AQ:AQ,A85,'подсчет продуктов'!AR:AR)+SUMIF('подсчет продуктов'!AS:AS,A85,'подсчет продуктов'!AT:AT)+SUMIF('подсчет продуктов'!AU:AU,A85,'подсчет продуктов'!AV:AV)+SUMIF('подсчет продуктов'!AW:AW,A85,'подсчет продуктов'!AX:AX)+SUMIF('подсчет продуктов'!AY:AY,A85,'подсчет продуктов'!AZ:AZ)+SUMIF('подсчет продуктов'!BA:BA,A85,'подсчет продуктов'!BB:BB)</f>
        <v>0</v>
      </c>
    </row>
    <row r="86" spans="1:8">
      <c r="A86">
        <f>продукты!A87</f>
        <v>0</v>
      </c>
      <c r="B86">
        <f>продукты!B87</f>
        <v>0</v>
      </c>
      <c r="C86">
        <f>продукты!C87</f>
        <v>0</v>
      </c>
      <c r="E86">
        <f>SUMIF('подсчет продуктов'!D:D,A86,'подсчет продуктов'!E:E)+SUMIF('подсчет продуктов'!F:F,A86,'подсчет продуктов'!G:G)+SUMIF('подсчет продуктов'!H:H,A86,'подсчет продуктов'!I:I)+SUMIF('подсчет продуктов'!J:J,A86,'подсчет продуктов'!K:K)+SUMIF('подсчет продуктов'!L:L,A86,'подсчет продуктов'!M:M)+SUMIF('подсчет продуктов'!N:N,A86,'подсчет продуктов'!O:O)</f>
        <v>0</v>
      </c>
      <c r="F86">
        <f>SUMIF('подсчет продуктов'!Q:Q,A86,'подсчет продуктов'!R:R)+SUMIF('подсчет продуктов'!S:S,A86,'подсчет продуктов'!T:T)+SUMIF('подсчет продуктов'!U:U,A86,'подсчет продуктов'!V:V)+SUMIF('подсчет продуктов'!W:W,A86,'подсчет продуктов'!X:X)+SUMIF('подсчет продуктов'!Y:Y,A86,'подсчет продуктов'!Z:Z)+SUMIF('подсчет продуктов'!AA:AA,A86,'подсчет продуктов'!AB:AB)</f>
        <v>0</v>
      </c>
      <c r="G86">
        <f>SUMIF('подсчет продуктов'!AD:AD,A86,'подсчет продуктов'!AE:AE)+SUMIF('подсчет продуктов'!AF:AF,A86,'подсчет продуктов'!AG:AG)+SUMIF('подсчет продуктов'!AH:AH,A86,'подсчет продуктов'!AI:AI)+SUMIF('подсчет продуктов'!AJ:AJ,A86,'подсчет продуктов'!AK:AK)+SUMIF('подсчет продуктов'!AL:AL,A86,'подсчет продуктов'!AM:AM)+SUMIF('подсчет продуктов'!AN:AN,A86,'подсчет продуктов'!AO:AO)</f>
        <v>0</v>
      </c>
      <c r="H86">
        <f>SUMIF('подсчет продуктов'!AQ:AQ,A86,'подсчет продуктов'!AR:AR)+SUMIF('подсчет продуктов'!AS:AS,A86,'подсчет продуктов'!AT:AT)+SUMIF('подсчет продуктов'!AU:AU,A86,'подсчет продуктов'!AV:AV)+SUMIF('подсчет продуктов'!AW:AW,A86,'подсчет продуктов'!AX:AX)+SUMIF('подсчет продуктов'!AY:AY,A86,'подсчет продуктов'!AZ:AZ)+SUMIF('подсчет продуктов'!BA:BA,A86,'подсчет продуктов'!BB:BB)</f>
        <v>0</v>
      </c>
    </row>
    <row r="87" spans="1:8">
      <c r="A87">
        <f>продукты!A88</f>
        <v>0</v>
      </c>
      <c r="B87">
        <f>продукты!B88</f>
        <v>0</v>
      </c>
      <c r="C87">
        <f>продукты!C88</f>
        <v>0</v>
      </c>
      <c r="E87">
        <f>SUMIF('подсчет продуктов'!D:D,A87,'подсчет продуктов'!E:E)+SUMIF('подсчет продуктов'!F:F,A87,'подсчет продуктов'!G:G)+SUMIF('подсчет продуктов'!H:H,A87,'подсчет продуктов'!I:I)+SUMIF('подсчет продуктов'!J:J,A87,'подсчет продуктов'!K:K)+SUMIF('подсчет продуктов'!L:L,A87,'подсчет продуктов'!M:M)+SUMIF('подсчет продуктов'!N:N,A87,'подсчет продуктов'!O:O)</f>
        <v>0</v>
      </c>
      <c r="F87">
        <f>SUMIF('подсчет продуктов'!Q:Q,A87,'подсчет продуктов'!R:R)+SUMIF('подсчет продуктов'!S:S,A87,'подсчет продуктов'!T:T)+SUMIF('подсчет продуктов'!U:U,A87,'подсчет продуктов'!V:V)+SUMIF('подсчет продуктов'!W:W,A87,'подсчет продуктов'!X:X)+SUMIF('подсчет продуктов'!Y:Y,A87,'подсчет продуктов'!Z:Z)+SUMIF('подсчет продуктов'!AA:AA,A87,'подсчет продуктов'!AB:AB)</f>
        <v>0</v>
      </c>
      <c r="G87">
        <f>SUMIF('подсчет продуктов'!AD:AD,A87,'подсчет продуктов'!AE:AE)+SUMIF('подсчет продуктов'!AF:AF,A87,'подсчет продуктов'!AG:AG)+SUMIF('подсчет продуктов'!AH:AH,A87,'подсчет продуктов'!AI:AI)+SUMIF('подсчет продуктов'!AJ:AJ,A87,'подсчет продуктов'!AK:AK)+SUMIF('подсчет продуктов'!AL:AL,A87,'подсчет продуктов'!AM:AM)+SUMIF('подсчет продуктов'!AN:AN,A87,'подсчет продуктов'!AO:AO)</f>
        <v>0</v>
      </c>
      <c r="H87">
        <f>SUMIF('подсчет продуктов'!AQ:AQ,A87,'подсчет продуктов'!AR:AR)+SUMIF('подсчет продуктов'!AS:AS,A87,'подсчет продуктов'!AT:AT)+SUMIF('подсчет продуктов'!AU:AU,A87,'подсчет продуктов'!AV:AV)+SUMIF('подсчет продуктов'!AW:AW,A87,'подсчет продуктов'!AX:AX)+SUMIF('подсчет продуктов'!AY:AY,A87,'подсчет продуктов'!AZ:AZ)+SUMIF('подсчет продуктов'!BA:BA,A87,'подсчет продуктов'!BB:BB)</f>
        <v>0</v>
      </c>
    </row>
    <row r="88" spans="1:8">
      <c r="A88">
        <f>продукты!A89</f>
        <v>0</v>
      </c>
      <c r="B88">
        <f>продукты!B89</f>
        <v>0</v>
      </c>
      <c r="C88">
        <f>продукты!C89</f>
        <v>0</v>
      </c>
      <c r="E88">
        <f>SUMIF('подсчет продуктов'!D:D,A88,'подсчет продуктов'!E:E)+SUMIF('подсчет продуктов'!F:F,A88,'подсчет продуктов'!G:G)+SUMIF('подсчет продуктов'!H:H,A88,'подсчет продуктов'!I:I)+SUMIF('подсчет продуктов'!J:J,A88,'подсчет продуктов'!K:K)+SUMIF('подсчет продуктов'!L:L,A88,'подсчет продуктов'!M:M)+SUMIF('подсчет продуктов'!N:N,A88,'подсчет продуктов'!O:O)</f>
        <v>0</v>
      </c>
      <c r="F88">
        <f>SUMIF('подсчет продуктов'!Q:Q,A88,'подсчет продуктов'!R:R)+SUMIF('подсчет продуктов'!S:S,A88,'подсчет продуктов'!T:T)+SUMIF('подсчет продуктов'!U:U,A88,'подсчет продуктов'!V:V)+SUMIF('подсчет продуктов'!W:W,A88,'подсчет продуктов'!X:X)+SUMIF('подсчет продуктов'!Y:Y,A88,'подсчет продуктов'!Z:Z)+SUMIF('подсчет продуктов'!AA:AA,A88,'подсчет продуктов'!AB:AB)</f>
        <v>0</v>
      </c>
      <c r="G88">
        <f>SUMIF('подсчет продуктов'!AD:AD,A88,'подсчет продуктов'!AE:AE)+SUMIF('подсчет продуктов'!AF:AF,A88,'подсчет продуктов'!AG:AG)+SUMIF('подсчет продуктов'!AH:AH,A88,'подсчет продуктов'!AI:AI)+SUMIF('подсчет продуктов'!AJ:AJ,A88,'подсчет продуктов'!AK:AK)+SUMIF('подсчет продуктов'!AL:AL,A88,'подсчет продуктов'!AM:AM)+SUMIF('подсчет продуктов'!AN:AN,A88,'подсчет продуктов'!AO:AO)</f>
        <v>0</v>
      </c>
      <c r="H88">
        <f>SUMIF('подсчет продуктов'!AQ:AQ,A88,'подсчет продуктов'!AR:AR)+SUMIF('подсчет продуктов'!AS:AS,A88,'подсчет продуктов'!AT:AT)+SUMIF('подсчет продуктов'!AU:AU,A88,'подсчет продуктов'!AV:AV)+SUMIF('подсчет продуктов'!AW:AW,A88,'подсчет продуктов'!AX:AX)+SUMIF('подсчет продуктов'!AY:AY,A88,'подсчет продуктов'!AZ:AZ)+SUMIF('подсчет продуктов'!BA:BA,A88,'подсчет продуктов'!BB:BB)</f>
        <v>0</v>
      </c>
    </row>
    <row r="89" spans="1:8">
      <c r="A89">
        <f>продукты!A90</f>
        <v>0</v>
      </c>
      <c r="B89">
        <f>продукты!B90</f>
        <v>0</v>
      </c>
      <c r="C89">
        <f>продукты!C90</f>
        <v>0</v>
      </c>
      <c r="E89">
        <f>SUMIF('подсчет продуктов'!D:D,A89,'подсчет продуктов'!E:E)+SUMIF('подсчет продуктов'!F:F,A89,'подсчет продуктов'!G:G)+SUMIF('подсчет продуктов'!H:H,A89,'подсчет продуктов'!I:I)+SUMIF('подсчет продуктов'!J:J,A89,'подсчет продуктов'!K:K)+SUMIF('подсчет продуктов'!L:L,A89,'подсчет продуктов'!M:M)+SUMIF('подсчет продуктов'!N:N,A89,'подсчет продуктов'!O:O)</f>
        <v>0</v>
      </c>
      <c r="F89">
        <f>SUMIF('подсчет продуктов'!Q:Q,A89,'подсчет продуктов'!R:R)+SUMIF('подсчет продуктов'!S:S,A89,'подсчет продуктов'!T:T)+SUMIF('подсчет продуктов'!U:U,A89,'подсчет продуктов'!V:V)+SUMIF('подсчет продуктов'!W:W,A89,'подсчет продуктов'!X:X)+SUMIF('подсчет продуктов'!Y:Y,A89,'подсчет продуктов'!Z:Z)+SUMIF('подсчет продуктов'!AA:AA,A89,'подсчет продуктов'!AB:AB)</f>
        <v>0</v>
      </c>
      <c r="G89">
        <f>SUMIF('подсчет продуктов'!AD:AD,A89,'подсчет продуктов'!AE:AE)+SUMIF('подсчет продуктов'!AF:AF,A89,'подсчет продуктов'!AG:AG)+SUMIF('подсчет продуктов'!AH:AH,A89,'подсчет продуктов'!AI:AI)+SUMIF('подсчет продуктов'!AJ:AJ,A89,'подсчет продуктов'!AK:AK)+SUMIF('подсчет продуктов'!AL:AL,A89,'подсчет продуктов'!AM:AM)+SUMIF('подсчет продуктов'!AN:AN,A89,'подсчет продуктов'!AO:AO)</f>
        <v>0</v>
      </c>
      <c r="H89">
        <f>SUMIF('подсчет продуктов'!AQ:AQ,A89,'подсчет продуктов'!AR:AR)+SUMIF('подсчет продуктов'!AS:AS,A89,'подсчет продуктов'!AT:AT)+SUMIF('подсчет продуктов'!AU:AU,A89,'подсчет продуктов'!AV:AV)+SUMIF('подсчет продуктов'!AW:AW,A89,'подсчет продуктов'!AX:AX)+SUMIF('подсчет продуктов'!AY:AY,A89,'подсчет продуктов'!AZ:AZ)+SUMIF('подсчет продуктов'!BA:BA,A89,'подсчет продуктов'!BB:BB)</f>
        <v>0</v>
      </c>
    </row>
    <row r="90" spans="1:8">
      <c r="A90">
        <f>продукты!A91</f>
        <v>0</v>
      </c>
      <c r="B90">
        <f>продукты!B91</f>
        <v>0</v>
      </c>
      <c r="C90">
        <f>продукты!C91</f>
        <v>0</v>
      </c>
      <c r="E90">
        <f>SUMIF('подсчет продуктов'!D:D,A90,'подсчет продуктов'!E:E)+SUMIF('подсчет продуктов'!F:F,A90,'подсчет продуктов'!G:G)+SUMIF('подсчет продуктов'!H:H,A90,'подсчет продуктов'!I:I)+SUMIF('подсчет продуктов'!J:J,A90,'подсчет продуктов'!K:K)+SUMIF('подсчет продуктов'!L:L,A90,'подсчет продуктов'!M:M)+SUMIF('подсчет продуктов'!N:N,A90,'подсчет продуктов'!O:O)</f>
        <v>0</v>
      </c>
      <c r="F90">
        <f>SUMIF('подсчет продуктов'!Q:Q,A90,'подсчет продуктов'!R:R)+SUMIF('подсчет продуктов'!S:S,A90,'подсчет продуктов'!T:T)+SUMIF('подсчет продуктов'!U:U,A90,'подсчет продуктов'!V:V)+SUMIF('подсчет продуктов'!W:W,A90,'подсчет продуктов'!X:X)+SUMIF('подсчет продуктов'!Y:Y,A90,'подсчет продуктов'!Z:Z)+SUMIF('подсчет продуктов'!AA:AA,A90,'подсчет продуктов'!AB:AB)</f>
        <v>0</v>
      </c>
      <c r="G90">
        <f>SUMIF('подсчет продуктов'!AD:AD,A90,'подсчет продуктов'!AE:AE)+SUMIF('подсчет продуктов'!AF:AF,A90,'подсчет продуктов'!AG:AG)+SUMIF('подсчет продуктов'!AH:AH,A90,'подсчет продуктов'!AI:AI)+SUMIF('подсчет продуктов'!AJ:AJ,A90,'подсчет продуктов'!AK:AK)+SUMIF('подсчет продуктов'!AL:AL,A90,'подсчет продуктов'!AM:AM)+SUMIF('подсчет продуктов'!AN:AN,A90,'подсчет продуктов'!AO:AO)</f>
        <v>0</v>
      </c>
      <c r="H90">
        <f>SUMIF('подсчет продуктов'!AQ:AQ,A90,'подсчет продуктов'!AR:AR)+SUMIF('подсчет продуктов'!AS:AS,A90,'подсчет продуктов'!AT:AT)+SUMIF('подсчет продуктов'!AU:AU,A90,'подсчет продуктов'!AV:AV)+SUMIF('подсчет продуктов'!AW:AW,A90,'подсчет продуктов'!AX:AX)+SUMIF('подсчет продуктов'!AY:AY,A90,'подсчет продуктов'!AZ:AZ)+SUMIF('подсчет продуктов'!BA:BA,A90,'подсчет продуктов'!BB:BB)</f>
        <v>0</v>
      </c>
    </row>
    <row r="91" spans="1:8">
      <c r="A91">
        <f>продукты!A92</f>
        <v>0</v>
      </c>
      <c r="B91">
        <f>продукты!B92</f>
        <v>0</v>
      </c>
      <c r="C91">
        <f>продукты!C92</f>
        <v>0</v>
      </c>
      <c r="E91">
        <f>SUMIF('подсчет продуктов'!D:D,A91,'подсчет продуктов'!E:E)+SUMIF('подсчет продуктов'!F:F,A91,'подсчет продуктов'!G:G)+SUMIF('подсчет продуктов'!H:H,A91,'подсчет продуктов'!I:I)+SUMIF('подсчет продуктов'!J:J,A91,'подсчет продуктов'!K:K)+SUMIF('подсчет продуктов'!L:L,A91,'подсчет продуктов'!M:M)+SUMIF('подсчет продуктов'!N:N,A91,'подсчет продуктов'!O:O)</f>
        <v>0</v>
      </c>
      <c r="F91">
        <f>SUMIF('подсчет продуктов'!Q:Q,A91,'подсчет продуктов'!R:R)+SUMIF('подсчет продуктов'!S:S,A91,'подсчет продуктов'!T:T)+SUMIF('подсчет продуктов'!U:U,A91,'подсчет продуктов'!V:V)+SUMIF('подсчет продуктов'!W:W,A91,'подсчет продуктов'!X:X)+SUMIF('подсчет продуктов'!Y:Y,A91,'подсчет продуктов'!Z:Z)+SUMIF('подсчет продуктов'!AA:AA,A91,'подсчет продуктов'!AB:AB)</f>
        <v>0</v>
      </c>
      <c r="G91">
        <f>SUMIF('подсчет продуктов'!AD:AD,A91,'подсчет продуктов'!AE:AE)+SUMIF('подсчет продуктов'!AF:AF,A91,'подсчет продуктов'!AG:AG)+SUMIF('подсчет продуктов'!AH:AH,A91,'подсчет продуктов'!AI:AI)+SUMIF('подсчет продуктов'!AJ:AJ,A91,'подсчет продуктов'!AK:AK)+SUMIF('подсчет продуктов'!AL:AL,A91,'подсчет продуктов'!AM:AM)+SUMIF('подсчет продуктов'!AN:AN,A91,'подсчет продуктов'!AO:AO)</f>
        <v>0</v>
      </c>
      <c r="H91">
        <f>SUMIF('подсчет продуктов'!AQ:AQ,A91,'подсчет продуктов'!AR:AR)+SUMIF('подсчет продуктов'!AS:AS,A91,'подсчет продуктов'!AT:AT)+SUMIF('подсчет продуктов'!AU:AU,A91,'подсчет продуктов'!AV:AV)+SUMIF('подсчет продуктов'!AW:AW,A91,'подсчет продуктов'!AX:AX)+SUMIF('подсчет продуктов'!AY:AY,A91,'подсчет продуктов'!AZ:AZ)+SUMIF('подсчет продуктов'!BA:BA,A91,'подсчет продуктов'!BB:BB)</f>
        <v>0</v>
      </c>
    </row>
    <row r="92" spans="1:8">
      <c r="A92">
        <f>продукты!A93</f>
        <v>0</v>
      </c>
      <c r="B92">
        <f>продукты!B93</f>
        <v>0</v>
      </c>
      <c r="C92">
        <f>продукты!C93</f>
        <v>0</v>
      </c>
      <c r="E92">
        <f>SUMIF('подсчет продуктов'!D:D,A92,'подсчет продуктов'!E:E)+SUMIF('подсчет продуктов'!F:F,A92,'подсчет продуктов'!G:G)+SUMIF('подсчет продуктов'!H:H,A92,'подсчет продуктов'!I:I)+SUMIF('подсчет продуктов'!J:J,A92,'подсчет продуктов'!K:K)+SUMIF('подсчет продуктов'!L:L,A92,'подсчет продуктов'!M:M)+SUMIF('подсчет продуктов'!N:N,A92,'подсчет продуктов'!O:O)</f>
        <v>0</v>
      </c>
      <c r="F92">
        <f>SUMIF('подсчет продуктов'!Q:Q,A92,'подсчет продуктов'!R:R)+SUMIF('подсчет продуктов'!S:S,A92,'подсчет продуктов'!T:T)+SUMIF('подсчет продуктов'!U:U,A92,'подсчет продуктов'!V:V)+SUMIF('подсчет продуктов'!W:W,A92,'подсчет продуктов'!X:X)+SUMIF('подсчет продуктов'!Y:Y,A92,'подсчет продуктов'!Z:Z)+SUMIF('подсчет продуктов'!AA:AA,A92,'подсчет продуктов'!AB:AB)</f>
        <v>0</v>
      </c>
      <c r="G92">
        <f>SUMIF('подсчет продуктов'!AD:AD,A92,'подсчет продуктов'!AE:AE)+SUMIF('подсчет продуктов'!AF:AF,A92,'подсчет продуктов'!AG:AG)+SUMIF('подсчет продуктов'!AH:AH,A92,'подсчет продуктов'!AI:AI)+SUMIF('подсчет продуктов'!AJ:AJ,A92,'подсчет продуктов'!AK:AK)+SUMIF('подсчет продуктов'!AL:AL,A92,'подсчет продуктов'!AM:AM)+SUMIF('подсчет продуктов'!AN:AN,A92,'подсчет продуктов'!AO:AO)</f>
        <v>0</v>
      </c>
      <c r="H92">
        <f>SUMIF('подсчет продуктов'!AQ:AQ,A92,'подсчет продуктов'!AR:AR)+SUMIF('подсчет продуктов'!AS:AS,A92,'подсчет продуктов'!AT:AT)+SUMIF('подсчет продуктов'!AU:AU,A92,'подсчет продуктов'!AV:AV)+SUMIF('подсчет продуктов'!AW:AW,A92,'подсчет продуктов'!AX:AX)+SUMIF('подсчет продуктов'!AY:AY,A92,'подсчет продуктов'!AZ:AZ)+SUMIF('подсчет продуктов'!BA:BA,A92,'подсчет продуктов'!BB:BB)</f>
        <v>0</v>
      </c>
    </row>
    <row r="93" spans="1:8">
      <c r="A93">
        <f>продукты!A94</f>
        <v>0</v>
      </c>
      <c r="B93">
        <f>продукты!B94</f>
        <v>0</v>
      </c>
      <c r="C93">
        <f>продукты!C94</f>
        <v>0</v>
      </c>
      <c r="E93">
        <f>SUMIF('подсчет продуктов'!D:D,A93,'подсчет продуктов'!E:E)+SUMIF('подсчет продуктов'!F:F,A93,'подсчет продуктов'!G:G)+SUMIF('подсчет продуктов'!H:H,A93,'подсчет продуктов'!I:I)+SUMIF('подсчет продуктов'!J:J,A93,'подсчет продуктов'!K:K)+SUMIF('подсчет продуктов'!L:L,A93,'подсчет продуктов'!M:M)+SUMIF('подсчет продуктов'!N:N,A93,'подсчет продуктов'!O:O)</f>
        <v>0</v>
      </c>
      <c r="F93">
        <f>SUMIF('подсчет продуктов'!Q:Q,A93,'подсчет продуктов'!R:R)+SUMIF('подсчет продуктов'!S:S,A93,'подсчет продуктов'!T:T)+SUMIF('подсчет продуктов'!U:U,A93,'подсчет продуктов'!V:V)+SUMIF('подсчет продуктов'!W:W,A93,'подсчет продуктов'!X:X)+SUMIF('подсчет продуктов'!Y:Y,A93,'подсчет продуктов'!Z:Z)+SUMIF('подсчет продуктов'!AA:AA,A93,'подсчет продуктов'!AB:AB)</f>
        <v>0</v>
      </c>
      <c r="G93">
        <f>SUMIF('подсчет продуктов'!AD:AD,A93,'подсчет продуктов'!AE:AE)+SUMIF('подсчет продуктов'!AF:AF,A93,'подсчет продуктов'!AG:AG)+SUMIF('подсчет продуктов'!AH:AH,A93,'подсчет продуктов'!AI:AI)+SUMIF('подсчет продуктов'!AJ:AJ,A93,'подсчет продуктов'!AK:AK)+SUMIF('подсчет продуктов'!AL:AL,A93,'подсчет продуктов'!AM:AM)+SUMIF('подсчет продуктов'!AN:AN,A93,'подсчет продуктов'!AO:AO)</f>
        <v>0</v>
      </c>
      <c r="H93">
        <f>SUMIF('подсчет продуктов'!AQ:AQ,A93,'подсчет продуктов'!AR:AR)+SUMIF('подсчет продуктов'!AS:AS,A93,'подсчет продуктов'!AT:AT)+SUMIF('подсчет продуктов'!AU:AU,A93,'подсчет продуктов'!AV:AV)+SUMIF('подсчет продуктов'!AW:AW,A93,'подсчет продуктов'!AX:AX)+SUMIF('подсчет продуктов'!AY:AY,A93,'подсчет продуктов'!AZ:AZ)+SUMIF('подсчет продуктов'!BA:BA,A93,'подсчет продуктов'!BB:BB)</f>
        <v>0</v>
      </c>
    </row>
    <row r="94" spans="1:8">
      <c r="A94">
        <f>продукты!A95</f>
        <v>0</v>
      </c>
      <c r="B94">
        <f>продукты!B95</f>
        <v>0</v>
      </c>
      <c r="C94">
        <f>продукты!C95</f>
        <v>0</v>
      </c>
      <c r="E94">
        <f>SUMIF('подсчет продуктов'!D:D,A94,'подсчет продуктов'!E:E)+SUMIF('подсчет продуктов'!F:F,A94,'подсчет продуктов'!G:G)+SUMIF('подсчет продуктов'!H:H,A94,'подсчет продуктов'!I:I)+SUMIF('подсчет продуктов'!J:J,A94,'подсчет продуктов'!K:K)+SUMIF('подсчет продуктов'!L:L,A94,'подсчет продуктов'!M:M)+SUMIF('подсчет продуктов'!N:N,A94,'подсчет продуктов'!O:O)</f>
        <v>0</v>
      </c>
      <c r="F94">
        <f>SUMIF('подсчет продуктов'!Q:Q,A94,'подсчет продуктов'!R:R)+SUMIF('подсчет продуктов'!S:S,A94,'подсчет продуктов'!T:T)+SUMIF('подсчет продуктов'!U:U,A94,'подсчет продуктов'!V:V)+SUMIF('подсчет продуктов'!W:W,A94,'подсчет продуктов'!X:X)+SUMIF('подсчет продуктов'!Y:Y,A94,'подсчет продуктов'!Z:Z)+SUMIF('подсчет продуктов'!AA:AA,A94,'подсчет продуктов'!AB:AB)</f>
        <v>0</v>
      </c>
      <c r="G94">
        <f>SUMIF('подсчет продуктов'!AD:AD,A94,'подсчет продуктов'!AE:AE)+SUMIF('подсчет продуктов'!AF:AF,A94,'подсчет продуктов'!AG:AG)+SUMIF('подсчет продуктов'!AH:AH,A94,'подсчет продуктов'!AI:AI)+SUMIF('подсчет продуктов'!AJ:AJ,A94,'подсчет продуктов'!AK:AK)+SUMIF('подсчет продуктов'!AL:AL,A94,'подсчет продуктов'!AM:AM)+SUMIF('подсчет продуктов'!AN:AN,A94,'подсчет продуктов'!AO:AO)</f>
        <v>0</v>
      </c>
      <c r="H94">
        <f>SUMIF('подсчет продуктов'!AQ:AQ,A94,'подсчет продуктов'!AR:AR)+SUMIF('подсчет продуктов'!AS:AS,A94,'подсчет продуктов'!AT:AT)+SUMIF('подсчет продуктов'!AU:AU,A94,'подсчет продуктов'!AV:AV)+SUMIF('подсчет продуктов'!AW:AW,A94,'подсчет продуктов'!AX:AX)+SUMIF('подсчет продуктов'!AY:AY,A94,'подсчет продуктов'!AZ:AZ)+SUMIF('подсчет продуктов'!BA:BA,A94,'подсчет продуктов'!BB:BB)</f>
        <v>0</v>
      </c>
    </row>
    <row r="95" spans="1:8">
      <c r="A95">
        <f>продукты!A96</f>
        <v>0</v>
      </c>
      <c r="B95">
        <f>продукты!B96</f>
        <v>0</v>
      </c>
      <c r="C95">
        <f>продукты!C96</f>
        <v>0</v>
      </c>
      <c r="E95">
        <f>SUMIF('подсчет продуктов'!D:D,A95,'подсчет продуктов'!E:E)+SUMIF('подсчет продуктов'!F:F,A95,'подсчет продуктов'!G:G)+SUMIF('подсчет продуктов'!H:H,A95,'подсчет продуктов'!I:I)+SUMIF('подсчет продуктов'!J:J,A95,'подсчет продуктов'!K:K)+SUMIF('подсчет продуктов'!L:L,A95,'подсчет продуктов'!M:M)+SUMIF('подсчет продуктов'!N:N,A95,'подсчет продуктов'!O:O)</f>
        <v>0</v>
      </c>
      <c r="F95">
        <f>SUMIF('подсчет продуктов'!Q:Q,A95,'подсчет продуктов'!R:R)+SUMIF('подсчет продуктов'!S:S,A95,'подсчет продуктов'!T:T)+SUMIF('подсчет продуктов'!U:U,A95,'подсчет продуктов'!V:V)+SUMIF('подсчет продуктов'!W:W,A95,'подсчет продуктов'!X:X)+SUMIF('подсчет продуктов'!Y:Y,A95,'подсчет продуктов'!Z:Z)+SUMIF('подсчет продуктов'!AA:AA,A95,'подсчет продуктов'!AB:AB)</f>
        <v>0</v>
      </c>
      <c r="G95">
        <f>SUMIF('подсчет продуктов'!AD:AD,A95,'подсчет продуктов'!AE:AE)+SUMIF('подсчет продуктов'!AF:AF,A95,'подсчет продуктов'!AG:AG)+SUMIF('подсчет продуктов'!AH:AH,A95,'подсчет продуктов'!AI:AI)+SUMIF('подсчет продуктов'!AJ:AJ,A95,'подсчет продуктов'!AK:AK)+SUMIF('подсчет продуктов'!AL:AL,A95,'подсчет продуктов'!AM:AM)+SUMIF('подсчет продуктов'!AN:AN,A95,'подсчет продуктов'!AO:AO)</f>
        <v>0</v>
      </c>
      <c r="H95">
        <f>SUMIF('подсчет продуктов'!AQ:AQ,A95,'подсчет продуктов'!AR:AR)+SUMIF('подсчет продуктов'!AS:AS,A95,'подсчет продуктов'!AT:AT)+SUMIF('подсчет продуктов'!AU:AU,A95,'подсчет продуктов'!AV:AV)+SUMIF('подсчет продуктов'!AW:AW,A95,'подсчет продуктов'!AX:AX)+SUMIF('подсчет продуктов'!AY:AY,A95,'подсчет продуктов'!AZ:AZ)+SUMIF('подсчет продуктов'!BA:BA,A95,'подсчет продуктов'!BB:BB)</f>
        <v>0</v>
      </c>
    </row>
    <row r="96" spans="1:8">
      <c r="A96">
        <f>продукты!A97</f>
        <v>0</v>
      </c>
      <c r="B96">
        <f>продукты!B97</f>
        <v>0</v>
      </c>
      <c r="C96">
        <f>продукты!C97</f>
        <v>0</v>
      </c>
      <c r="E96">
        <f>SUMIF('подсчет продуктов'!D:D,A96,'подсчет продуктов'!E:E)+SUMIF('подсчет продуктов'!F:F,A96,'подсчет продуктов'!G:G)+SUMIF('подсчет продуктов'!H:H,A96,'подсчет продуктов'!I:I)+SUMIF('подсчет продуктов'!J:J,A96,'подсчет продуктов'!K:K)+SUMIF('подсчет продуктов'!L:L,A96,'подсчет продуктов'!M:M)+SUMIF('подсчет продуктов'!N:N,A96,'подсчет продуктов'!O:O)</f>
        <v>0</v>
      </c>
      <c r="F96">
        <f>SUMIF('подсчет продуктов'!Q:Q,A96,'подсчет продуктов'!R:R)+SUMIF('подсчет продуктов'!S:S,A96,'подсчет продуктов'!T:T)+SUMIF('подсчет продуктов'!U:U,A96,'подсчет продуктов'!V:V)+SUMIF('подсчет продуктов'!W:W,A96,'подсчет продуктов'!X:X)+SUMIF('подсчет продуктов'!Y:Y,A96,'подсчет продуктов'!Z:Z)+SUMIF('подсчет продуктов'!AA:AA,A96,'подсчет продуктов'!AB:AB)</f>
        <v>0</v>
      </c>
      <c r="G96">
        <f>SUMIF('подсчет продуктов'!AD:AD,A96,'подсчет продуктов'!AE:AE)+SUMIF('подсчет продуктов'!AF:AF,A96,'подсчет продуктов'!AG:AG)+SUMIF('подсчет продуктов'!AH:AH,A96,'подсчет продуктов'!AI:AI)+SUMIF('подсчет продуктов'!AJ:AJ,A96,'подсчет продуктов'!AK:AK)+SUMIF('подсчет продуктов'!AL:AL,A96,'подсчет продуктов'!AM:AM)+SUMIF('подсчет продуктов'!AN:AN,A96,'подсчет продуктов'!AO:AO)</f>
        <v>0</v>
      </c>
      <c r="H96">
        <f>SUMIF('подсчет продуктов'!AQ:AQ,A96,'подсчет продуктов'!AR:AR)+SUMIF('подсчет продуктов'!AS:AS,A96,'подсчет продуктов'!AT:AT)+SUMIF('подсчет продуктов'!AU:AU,A96,'подсчет продуктов'!AV:AV)+SUMIF('подсчет продуктов'!AW:AW,A96,'подсчет продуктов'!AX:AX)+SUMIF('подсчет продуктов'!AY:AY,A96,'подсчет продуктов'!AZ:AZ)+SUMIF('подсчет продуктов'!BA:BA,A96,'подсчет продуктов'!BB:BB)</f>
        <v>0</v>
      </c>
    </row>
    <row r="97" spans="1:8">
      <c r="A97">
        <f>продукты!A98</f>
        <v>0</v>
      </c>
      <c r="B97">
        <f>продукты!B98</f>
        <v>0</v>
      </c>
      <c r="C97">
        <f>продукты!C98</f>
        <v>0</v>
      </c>
      <c r="E97">
        <f>SUMIF('подсчет продуктов'!D:D,A97,'подсчет продуктов'!E:E)+SUMIF('подсчет продуктов'!F:F,A97,'подсчет продуктов'!G:G)+SUMIF('подсчет продуктов'!H:H,A97,'подсчет продуктов'!I:I)+SUMIF('подсчет продуктов'!J:J,A97,'подсчет продуктов'!K:K)+SUMIF('подсчет продуктов'!L:L,A97,'подсчет продуктов'!M:M)+SUMIF('подсчет продуктов'!N:N,A97,'подсчет продуктов'!O:O)</f>
        <v>0</v>
      </c>
      <c r="F97">
        <f>SUMIF('подсчет продуктов'!Q:Q,A97,'подсчет продуктов'!R:R)+SUMIF('подсчет продуктов'!S:S,A97,'подсчет продуктов'!T:T)+SUMIF('подсчет продуктов'!U:U,A97,'подсчет продуктов'!V:V)+SUMIF('подсчет продуктов'!W:W,A97,'подсчет продуктов'!X:X)+SUMIF('подсчет продуктов'!Y:Y,A97,'подсчет продуктов'!Z:Z)+SUMIF('подсчет продуктов'!AA:AA,A97,'подсчет продуктов'!AB:AB)</f>
        <v>0</v>
      </c>
      <c r="G97">
        <f>SUMIF('подсчет продуктов'!AD:AD,A97,'подсчет продуктов'!AE:AE)+SUMIF('подсчет продуктов'!AF:AF,A97,'подсчет продуктов'!AG:AG)+SUMIF('подсчет продуктов'!AH:AH,A97,'подсчет продуктов'!AI:AI)+SUMIF('подсчет продуктов'!AJ:AJ,A97,'подсчет продуктов'!AK:AK)+SUMIF('подсчет продуктов'!AL:AL,A97,'подсчет продуктов'!AM:AM)+SUMIF('подсчет продуктов'!AN:AN,A97,'подсчет продуктов'!AO:AO)</f>
        <v>0</v>
      </c>
      <c r="H97">
        <f>SUMIF('подсчет продуктов'!AQ:AQ,A97,'подсчет продуктов'!AR:AR)+SUMIF('подсчет продуктов'!AS:AS,A97,'подсчет продуктов'!AT:AT)+SUMIF('подсчет продуктов'!AU:AU,A97,'подсчет продуктов'!AV:AV)+SUMIF('подсчет продуктов'!AW:AW,A97,'подсчет продуктов'!AX:AX)+SUMIF('подсчет продуктов'!AY:AY,A97,'подсчет продуктов'!AZ:AZ)+SUMIF('подсчет продуктов'!BA:BA,A97,'подсчет продуктов'!BB:BB)</f>
        <v>0</v>
      </c>
    </row>
    <row r="98" spans="1:8">
      <c r="A98">
        <f>продукты!A99</f>
        <v>0</v>
      </c>
      <c r="B98">
        <f>продукты!B99</f>
        <v>0</v>
      </c>
      <c r="C98">
        <f>продукты!C99</f>
        <v>0</v>
      </c>
      <c r="E98">
        <f>SUMIF('подсчет продуктов'!D:D,A98,'подсчет продуктов'!E:E)+SUMIF('подсчет продуктов'!F:F,A98,'подсчет продуктов'!G:G)+SUMIF('подсчет продуктов'!H:H,A98,'подсчет продуктов'!I:I)+SUMIF('подсчет продуктов'!J:J,A98,'подсчет продуктов'!K:K)+SUMIF('подсчет продуктов'!L:L,A98,'подсчет продуктов'!M:M)+SUMIF('подсчет продуктов'!N:N,A98,'подсчет продуктов'!O:O)</f>
        <v>0</v>
      </c>
      <c r="F98">
        <f>SUMIF('подсчет продуктов'!Q:Q,A98,'подсчет продуктов'!R:R)+SUMIF('подсчет продуктов'!S:S,A98,'подсчет продуктов'!T:T)+SUMIF('подсчет продуктов'!U:U,A98,'подсчет продуктов'!V:V)+SUMIF('подсчет продуктов'!W:W,A98,'подсчет продуктов'!X:X)+SUMIF('подсчет продуктов'!Y:Y,A98,'подсчет продуктов'!Z:Z)+SUMIF('подсчет продуктов'!AA:AA,A98,'подсчет продуктов'!AB:AB)</f>
        <v>0</v>
      </c>
      <c r="G98">
        <f>SUMIF('подсчет продуктов'!AD:AD,A98,'подсчет продуктов'!AE:AE)+SUMIF('подсчет продуктов'!AF:AF,A98,'подсчет продуктов'!AG:AG)+SUMIF('подсчет продуктов'!AH:AH,A98,'подсчет продуктов'!AI:AI)+SUMIF('подсчет продуктов'!AJ:AJ,A98,'подсчет продуктов'!AK:AK)+SUMIF('подсчет продуктов'!AL:AL,A98,'подсчет продуктов'!AM:AM)+SUMIF('подсчет продуктов'!AN:AN,A98,'подсчет продуктов'!AO:AO)</f>
        <v>0</v>
      </c>
      <c r="H98">
        <f>SUMIF('подсчет продуктов'!AQ:AQ,A98,'подсчет продуктов'!AR:AR)+SUMIF('подсчет продуктов'!AS:AS,A98,'подсчет продуктов'!AT:AT)+SUMIF('подсчет продуктов'!AU:AU,A98,'подсчет продуктов'!AV:AV)+SUMIF('подсчет продуктов'!AW:AW,A98,'подсчет продуктов'!AX:AX)+SUMIF('подсчет продуктов'!AY:AY,A98,'подсчет продуктов'!AZ:AZ)+SUMIF('подсчет продуктов'!BA:BA,A98,'подсчет продуктов'!BB:BB)</f>
        <v>0</v>
      </c>
    </row>
    <row r="99" spans="1:8">
      <c r="A99">
        <f>продукты!A100</f>
        <v>0</v>
      </c>
      <c r="B99">
        <f>продукты!B100</f>
        <v>0</v>
      </c>
      <c r="C99">
        <f>продукты!C100</f>
        <v>0</v>
      </c>
      <c r="E99">
        <f>SUMIF('подсчет продуктов'!D:D,A99,'подсчет продуктов'!E:E)+SUMIF('подсчет продуктов'!F:F,A99,'подсчет продуктов'!G:G)+SUMIF('подсчет продуктов'!H:H,A99,'подсчет продуктов'!I:I)+SUMIF('подсчет продуктов'!J:J,A99,'подсчет продуктов'!K:K)+SUMIF('подсчет продуктов'!L:L,A99,'подсчет продуктов'!M:M)+SUMIF('подсчет продуктов'!N:N,A99,'подсчет продуктов'!O:O)</f>
        <v>0</v>
      </c>
      <c r="F99">
        <f>SUMIF('подсчет продуктов'!Q:Q,A99,'подсчет продуктов'!R:R)+SUMIF('подсчет продуктов'!S:S,A99,'подсчет продуктов'!T:T)+SUMIF('подсчет продуктов'!U:U,A99,'подсчет продуктов'!V:V)+SUMIF('подсчет продуктов'!W:W,A99,'подсчет продуктов'!X:X)+SUMIF('подсчет продуктов'!Y:Y,A99,'подсчет продуктов'!Z:Z)+SUMIF('подсчет продуктов'!AA:AA,A99,'подсчет продуктов'!AB:AB)</f>
        <v>0</v>
      </c>
      <c r="G99">
        <f>SUMIF('подсчет продуктов'!AD:AD,A99,'подсчет продуктов'!AE:AE)+SUMIF('подсчет продуктов'!AF:AF,A99,'подсчет продуктов'!AG:AG)+SUMIF('подсчет продуктов'!AH:AH,A99,'подсчет продуктов'!AI:AI)+SUMIF('подсчет продуктов'!AJ:AJ,A99,'подсчет продуктов'!AK:AK)+SUMIF('подсчет продуктов'!AL:AL,A99,'подсчет продуктов'!AM:AM)+SUMIF('подсчет продуктов'!AN:AN,A99,'подсчет продуктов'!AO:AO)</f>
        <v>0</v>
      </c>
      <c r="H99">
        <f>SUMIF('подсчет продуктов'!AQ:AQ,A99,'подсчет продуктов'!AR:AR)+SUMIF('подсчет продуктов'!AS:AS,A99,'подсчет продуктов'!AT:AT)+SUMIF('подсчет продуктов'!AU:AU,A99,'подсчет продуктов'!AV:AV)+SUMIF('подсчет продуктов'!AW:AW,A99,'подсчет продуктов'!AX:AX)+SUMIF('подсчет продуктов'!AY:AY,A99,'подсчет продуктов'!AZ:AZ)+SUMIF('подсчет продуктов'!BA:BA,A99,'подсчет продуктов'!BB:BB)</f>
        <v>0</v>
      </c>
    </row>
    <row r="100" spans="1:8">
      <c r="A100">
        <f>продукты!A101</f>
        <v>0</v>
      </c>
      <c r="B100">
        <f>продукты!B101</f>
        <v>0</v>
      </c>
      <c r="C100">
        <f>продукты!C101</f>
        <v>0</v>
      </c>
      <c r="E100">
        <f>SUMIF('подсчет продуктов'!D:D,A100,'подсчет продуктов'!E:E)+SUMIF('подсчет продуктов'!F:F,A100,'подсчет продуктов'!G:G)+SUMIF('подсчет продуктов'!H:H,A100,'подсчет продуктов'!I:I)+SUMIF('подсчет продуктов'!J:J,A100,'подсчет продуктов'!K:K)+SUMIF('подсчет продуктов'!L:L,A100,'подсчет продуктов'!M:M)+SUMIF('подсчет продуктов'!N:N,A100,'подсчет продуктов'!O:O)</f>
        <v>0</v>
      </c>
      <c r="F100">
        <f>SUMIF('подсчет продуктов'!Q:Q,A100,'подсчет продуктов'!R:R)+SUMIF('подсчет продуктов'!S:S,A100,'подсчет продуктов'!T:T)+SUMIF('подсчет продуктов'!U:U,A100,'подсчет продуктов'!V:V)+SUMIF('подсчет продуктов'!W:W,A100,'подсчет продуктов'!X:X)+SUMIF('подсчет продуктов'!Y:Y,A100,'подсчет продуктов'!Z:Z)+SUMIF('подсчет продуктов'!AA:AA,A100,'подсчет продуктов'!AB:AB)</f>
        <v>0</v>
      </c>
      <c r="G100">
        <f>SUMIF('подсчет продуктов'!AD:AD,A100,'подсчет продуктов'!AE:AE)+SUMIF('подсчет продуктов'!AF:AF,A100,'подсчет продуктов'!AG:AG)+SUMIF('подсчет продуктов'!AH:AH,A100,'подсчет продуктов'!AI:AI)+SUMIF('подсчет продуктов'!AJ:AJ,A100,'подсчет продуктов'!AK:AK)+SUMIF('подсчет продуктов'!AL:AL,A100,'подсчет продуктов'!AM:AM)+SUMIF('подсчет продуктов'!AN:AN,A100,'подсчет продуктов'!AO:AO)</f>
        <v>0</v>
      </c>
      <c r="H100">
        <f>SUMIF('подсчет продуктов'!AQ:AQ,A100,'подсчет продуктов'!AR:AR)+SUMIF('подсчет продуктов'!AS:AS,A100,'подсчет продуктов'!AT:AT)+SUMIF('подсчет продуктов'!AU:AU,A100,'подсчет продуктов'!AV:AV)+SUMIF('подсчет продуктов'!AW:AW,A100,'подсчет продуктов'!AX:AX)+SUMIF('подсчет продуктов'!AY:AY,A100,'подсчет продуктов'!AZ:AZ)+SUMIF('подсчет продуктов'!BA:BA,A100,'подсчет продуктов'!BB:BB)</f>
        <v>0</v>
      </c>
    </row>
    <row r="101" spans="1:8">
      <c r="A101">
        <f>продукты!A102</f>
        <v>0</v>
      </c>
      <c r="B101">
        <f>продукты!B102</f>
        <v>0</v>
      </c>
      <c r="C101">
        <f>продукты!C102</f>
        <v>0</v>
      </c>
      <c r="E101">
        <f>SUMIF('подсчет продуктов'!D:D,A101,'подсчет продуктов'!E:E)+SUMIF('подсчет продуктов'!F:F,A101,'подсчет продуктов'!G:G)+SUMIF('подсчет продуктов'!H:H,A101,'подсчет продуктов'!I:I)+SUMIF('подсчет продуктов'!J:J,A101,'подсчет продуктов'!K:K)+SUMIF('подсчет продуктов'!L:L,A101,'подсчет продуктов'!M:M)+SUMIF('подсчет продуктов'!N:N,A101,'подсчет продуктов'!O:O)</f>
        <v>0</v>
      </c>
      <c r="F101">
        <f>SUMIF('подсчет продуктов'!Q:Q,A101,'подсчет продуктов'!R:R)+SUMIF('подсчет продуктов'!S:S,A101,'подсчет продуктов'!T:T)+SUMIF('подсчет продуктов'!U:U,A101,'подсчет продуктов'!V:V)+SUMIF('подсчет продуктов'!W:W,A101,'подсчет продуктов'!X:X)+SUMIF('подсчет продуктов'!Y:Y,A101,'подсчет продуктов'!Z:Z)+SUMIF('подсчет продуктов'!AA:AA,A101,'подсчет продуктов'!AB:AB)</f>
        <v>0</v>
      </c>
      <c r="G101">
        <f>SUMIF('подсчет продуктов'!AD:AD,A101,'подсчет продуктов'!AE:AE)+SUMIF('подсчет продуктов'!AF:AF,A101,'подсчет продуктов'!AG:AG)+SUMIF('подсчет продуктов'!AH:AH,A101,'подсчет продуктов'!AI:AI)+SUMIF('подсчет продуктов'!AJ:AJ,A101,'подсчет продуктов'!AK:AK)+SUMIF('подсчет продуктов'!AL:AL,A101,'подсчет продуктов'!AM:AM)+SUMIF('подсчет продуктов'!AN:AN,A101,'подсчет продуктов'!AO:AO)</f>
        <v>0</v>
      </c>
      <c r="H101">
        <f>SUMIF('подсчет продуктов'!AQ:AQ,A101,'подсчет продуктов'!AR:AR)+SUMIF('подсчет продуктов'!AS:AS,A101,'подсчет продуктов'!AT:AT)+SUMIF('подсчет продуктов'!AU:AU,A101,'подсчет продуктов'!AV:AV)+SUMIF('подсчет продуктов'!AW:AW,A101,'подсчет продуктов'!AX:AX)+SUMIF('подсчет продуктов'!AY:AY,A101,'подсчет продуктов'!AZ:AZ)+SUMIF('подсчет продуктов'!BA:BA,A101,'подсчет продуктов'!BB:BB)</f>
        <v>0</v>
      </c>
    </row>
    <row r="102" spans="1:8">
      <c r="A102">
        <f>продукты!A103</f>
        <v>0</v>
      </c>
      <c r="B102">
        <f>продукты!B103</f>
        <v>0</v>
      </c>
      <c r="C102">
        <f>продукты!C103</f>
        <v>0</v>
      </c>
      <c r="E102">
        <f>SUMIF('подсчет продуктов'!D:D,A102,'подсчет продуктов'!E:E)+SUMIF('подсчет продуктов'!F:F,A102,'подсчет продуктов'!G:G)+SUMIF('подсчет продуктов'!H:H,A102,'подсчет продуктов'!I:I)+SUMIF('подсчет продуктов'!J:J,A102,'подсчет продуктов'!K:K)+SUMIF('подсчет продуктов'!L:L,A102,'подсчет продуктов'!M:M)+SUMIF('подсчет продуктов'!N:N,A102,'подсчет продуктов'!O:O)</f>
        <v>0</v>
      </c>
      <c r="F102">
        <f>SUMIF('подсчет продуктов'!Q:Q,A102,'подсчет продуктов'!R:R)+SUMIF('подсчет продуктов'!S:S,A102,'подсчет продуктов'!T:T)+SUMIF('подсчет продуктов'!U:U,A102,'подсчет продуктов'!V:V)+SUMIF('подсчет продуктов'!W:W,A102,'подсчет продуктов'!X:X)+SUMIF('подсчет продуктов'!Y:Y,A102,'подсчет продуктов'!Z:Z)+SUMIF('подсчет продуктов'!AA:AA,A102,'подсчет продуктов'!AB:AB)</f>
        <v>0</v>
      </c>
      <c r="G102">
        <f>SUMIF('подсчет продуктов'!AD:AD,A102,'подсчет продуктов'!AE:AE)+SUMIF('подсчет продуктов'!AF:AF,A102,'подсчет продуктов'!AG:AG)+SUMIF('подсчет продуктов'!AH:AH,A102,'подсчет продуктов'!AI:AI)+SUMIF('подсчет продуктов'!AJ:AJ,A102,'подсчет продуктов'!AK:AK)+SUMIF('подсчет продуктов'!AL:AL,A102,'подсчет продуктов'!AM:AM)+SUMIF('подсчет продуктов'!AN:AN,A102,'подсчет продуктов'!AO:AO)</f>
        <v>0</v>
      </c>
      <c r="H102">
        <f>SUMIF('подсчет продуктов'!AQ:AQ,A102,'подсчет продуктов'!AR:AR)+SUMIF('подсчет продуктов'!AS:AS,A102,'подсчет продуктов'!AT:AT)+SUMIF('подсчет продуктов'!AU:AU,A102,'подсчет продуктов'!AV:AV)+SUMIF('подсчет продуктов'!AW:AW,A102,'подсчет продуктов'!AX:AX)+SUMIF('подсчет продуктов'!AY:AY,A102,'подсчет продуктов'!AZ:AZ)+SUMIF('подсчет продуктов'!BA:BA,A102,'подсчет продуктов'!BB:BB)</f>
        <v>0</v>
      </c>
    </row>
    <row r="103" spans="1:8">
      <c r="A103">
        <f>продукты!A104</f>
        <v>0</v>
      </c>
      <c r="B103">
        <f>продукты!B104</f>
        <v>0</v>
      </c>
      <c r="C103">
        <f>продукты!C104</f>
        <v>0</v>
      </c>
      <c r="E103">
        <f>SUMIF('подсчет продуктов'!D:D,A103,'подсчет продуктов'!E:E)+SUMIF('подсчет продуктов'!F:F,A103,'подсчет продуктов'!G:G)+SUMIF('подсчет продуктов'!H:H,A103,'подсчет продуктов'!I:I)+SUMIF('подсчет продуктов'!J:J,A103,'подсчет продуктов'!K:K)+SUMIF('подсчет продуктов'!L:L,A103,'подсчет продуктов'!M:M)+SUMIF('подсчет продуктов'!N:N,A103,'подсчет продуктов'!O:O)</f>
        <v>0</v>
      </c>
      <c r="F103">
        <f>SUMIF('подсчет продуктов'!Q:Q,A103,'подсчет продуктов'!R:R)+SUMIF('подсчет продуктов'!S:S,A103,'подсчет продуктов'!T:T)+SUMIF('подсчет продуктов'!U:U,A103,'подсчет продуктов'!V:V)+SUMIF('подсчет продуктов'!W:W,A103,'подсчет продуктов'!X:X)+SUMIF('подсчет продуктов'!Y:Y,A103,'подсчет продуктов'!Z:Z)+SUMIF('подсчет продуктов'!AA:AA,A103,'подсчет продуктов'!AB:AB)</f>
        <v>0</v>
      </c>
      <c r="G103">
        <f>SUMIF('подсчет продуктов'!AD:AD,A103,'подсчет продуктов'!AE:AE)+SUMIF('подсчет продуктов'!AF:AF,A103,'подсчет продуктов'!AG:AG)+SUMIF('подсчет продуктов'!AH:AH,A103,'подсчет продуктов'!AI:AI)+SUMIF('подсчет продуктов'!AJ:AJ,A103,'подсчет продуктов'!AK:AK)+SUMIF('подсчет продуктов'!AL:AL,A103,'подсчет продуктов'!AM:AM)+SUMIF('подсчет продуктов'!AN:AN,A103,'подсчет продуктов'!AO:AO)</f>
        <v>0</v>
      </c>
      <c r="H103">
        <f>SUMIF('подсчет продуктов'!AQ:AQ,A103,'подсчет продуктов'!AR:AR)+SUMIF('подсчет продуктов'!AS:AS,A103,'подсчет продуктов'!AT:AT)+SUMIF('подсчет продуктов'!AU:AU,A103,'подсчет продуктов'!AV:AV)+SUMIF('подсчет продуктов'!AW:AW,A103,'подсчет продуктов'!AX:AX)+SUMIF('подсчет продуктов'!AY:AY,A103,'подсчет продуктов'!AZ:AZ)+SUMIF('подсчет продуктов'!BA:BA,A103,'подсчет продуктов'!BB:BB)</f>
        <v>0</v>
      </c>
    </row>
    <row r="104" spans="1:8">
      <c r="A104">
        <f>продукты!A105</f>
        <v>0</v>
      </c>
      <c r="B104">
        <f>продукты!B105</f>
        <v>0</v>
      </c>
      <c r="C104">
        <f>продукты!C105</f>
        <v>0</v>
      </c>
      <c r="E104">
        <f>SUMIF('подсчет продуктов'!D:D,A104,'подсчет продуктов'!E:E)+SUMIF('подсчет продуктов'!F:F,A104,'подсчет продуктов'!G:G)+SUMIF('подсчет продуктов'!H:H,A104,'подсчет продуктов'!I:I)+SUMIF('подсчет продуктов'!J:J,A104,'подсчет продуктов'!K:K)+SUMIF('подсчет продуктов'!L:L,A104,'подсчет продуктов'!M:M)+SUMIF('подсчет продуктов'!N:N,A104,'подсчет продуктов'!O:O)</f>
        <v>0</v>
      </c>
      <c r="F104">
        <f>SUMIF('подсчет продуктов'!Q:Q,A104,'подсчет продуктов'!R:R)+SUMIF('подсчет продуктов'!S:S,A104,'подсчет продуктов'!T:T)+SUMIF('подсчет продуктов'!U:U,A104,'подсчет продуктов'!V:V)+SUMIF('подсчет продуктов'!W:W,A104,'подсчет продуктов'!X:X)+SUMIF('подсчет продуктов'!Y:Y,A104,'подсчет продуктов'!Z:Z)+SUMIF('подсчет продуктов'!AA:AA,A104,'подсчет продуктов'!AB:AB)</f>
        <v>0</v>
      </c>
      <c r="G104">
        <f>SUMIF('подсчет продуктов'!AD:AD,A104,'подсчет продуктов'!AE:AE)+SUMIF('подсчет продуктов'!AF:AF,A104,'подсчет продуктов'!AG:AG)+SUMIF('подсчет продуктов'!AH:AH,A104,'подсчет продуктов'!AI:AI)+SUMIF('подсчет продуктов'!AJ:AJ,A104,'подсчет продуктов'!AK:AK)+SUMIF('подсчет продуктов'!AL:AL,A104,'подсчет продуктов'!AM:AM)+SUMIF('подсчет продуктов'!AN:AN,A104,'подсчет продуктов'!AO:AO)</f>
        <v>0</v>
      </c>
      <c r="H104">
        <f>SUMIF('подсчет продуктов'!AQ:AQ,A104,'подсчет продуктов'!AR:AR)+SUMIF('подсчет продуктов'!AS:AS,A104,'подсчет продуктов'!AT:AT)+SUMIF('подсчет продуктов'!AU:AU,A104,'подсчет продуктов'!AV:AV)+SUMIF('подсчет продуктов'!AW:AW,A104,'подсчет продуктов'!AX:AX)+SUMIF('подсчет продуктов'!AY:AY,A104,'подсчет продуктов'!AZ:AZ)+SUMIF('подсчет продуктов'!BA:BA,A104,'подсчет продуктов'!BB:BB)</f>
        <v>0</v>
      </c>
    </row>
    <row r="105" spans="1:8">
      <c r="A105">
        <f>продукты!A106</f>
        <v>0</v>
      </c>
      <c r="B105">
        <f>продукты!B106</f>
        <v>0</v>
      </c>
      <c r="C105">
        <f>продукты!C106</f>
        <v>0</v>
      </c>
      <c r="E105">
        <f>SUMIF('подсчет продуктов'!D:D,A105,'подсчет продуктов'!E:E)+SUMIF('подсчет продуктов'!F:F,A105,'подсчет продуктов'!G:G)+SUMIF('подсчет продуктов'!H:H,A105,'подсчет продуктов'!I:I)+SUMIF('подсчет продуктов'!J:J,A105,'подсчет продуктов'!K:K)+SUMIF('подсчет продуктов'!L:L,A105,'подсчет продуктов'!M:M)+SUMIF('подсчет продуктов'!N:N,A105,'подсчет продуктов'!O:O)</f>
        <v>0</v>
      </c>
      <c r="F105">
        <f>SUMIF('подсчет продуктов'!Q:Q,A105,'подсчет продуктов'!R:R)+SUMIF('подсчет продуктов'!S:S,A105,'подсчет продуктов'!T:T)+SUMIF('подсчет продуктов'!U:U,A105,'подсчет продуктов'!V:V)+SUMIF('подсчет продуктов'!W:W,A105,'подсчет продуктов'!X:X)+SUMIF('подсчет продуктов'!Y:Y,A105,'подсчет продуктов'!Z:Z)+SUMIF('подсчет продуктов'!AA:AA,A105,'подсчет продуктов'!AB:AB)</f>
        <v>0</v>
      </c>
      <c r="G105">
        <f>SUMIF('подсчет продуктов'!AD:AD,A105,'подсчет продуктов'!AE:AE)+SUMIF('подсчет продуктов'!AF:AF,A105,'подсчет продуктов'!AG:AG)+SUMIF('подсчет продуктов'!AH:AH,A105,'подсчет продуктов'!AI:AI)+SUMIF('подсчет продуктов'!AJ:AJ,A105,'подсчет продуктов'!AK:AK)+SUMIF('подсчет продуктов'!AL:AL,A105,'подсчет продуктов'!AM:AM)+SUMIF('подсчет продуктов'!AN:AN,A105,'подсчет продуктов'!AO:AO)</f>
        <v>0</v>
      </c>
      <c r="H105">
        <f>SUMIF('подсчет продуктов'!AQ:AQ,A105,'подсчет продуктов'!AR:AR)+SUMIF('подсчет продуктов'!AS:AS,A105,'подсчет продуктов'!AT:AT)+SUMIF('подсчет продуктов'!AU:AU,A105,'подсчет продуктов'!AV:AV)+SUMIF('подсчет продуктов'!AW:AW,A105,'подсчет продуктов'!AX:AX)+SUMIF('подсчет продуктов'!AY:AY,A105,'подсчет продуктов'!AZ:AZ)+SUMIF('подсчет продуктов'!BA:BA,A105,'подсчет продуктов'!BB:BB)</f>
        <v>0</v>
      </c>
    </row>
    <row r="106" spans="1:8">
      <c r="A106">
        <f>продукты!A107</f>
        <v>0</v>
      </c>
      <c r="B106">
        <f>продукты!B107</f>
        <v>0</v>
      </c>
      <c r="C106">
        <f>продукты!C107</f>
        <v>0</v>
      </c>
      <c r="E106">
        <f>SUMIF('подсчет продуктов'!D:D,A106,'подсчет продуктов'!E:E)+SUMIF('подсчет продуктов'!F:F,A106,'подсчет продуктов'!G:G)+SUMIF('подсчет продуктов'!H:H,A106,'подсчет продуктов'!I:I)+SUMIF('подсчет продуктов'!J:J,A106,'подсчет продуктов'!K:K)+SUMIF('подсчет продуктов'!L:L,A106,'подсчет продуктов'!M:M)+SUMIF('подсчет продуктов'!N:N,A106,'подсчет продуктов'!O:O)</f>
        <v>0</v>
      </c>
      <c r="F106">
        <f>SUMIF('подсчет продуктов'!Q:Q,A106,'подсчет продуктов'!R:R)+SUMIF('подсчет продуктов'!S:S,A106,'подсчет продуктов'!T:T)+SUMIF('подсчет продуктов'!U:U,A106,'подсчет продуктов'!V:V)+SUMIF('подсчет продуктов'!W:W,A106,'подсчет продуктов'!X:X)+SUMIF('подсчет продуктов'!Y:Y,A106,'подсчет продуктов'!Z:Z)+SUMIF('подсчет продуктов'!AA:AA,A106,'подсчет продуктов'!AB:AB)</f>
        <v>0</v>
      </c>
      <c r="G106">
        <f>SUMIF('подсчет продуктов'!AD:AD,A106,'подсчет продуктов'!AE:AE)+SUMIF('подсчет продуктов'!AF:AF,A106,'подсчет продуктов'!AG:AG)+SUMIF('подсчет продуктов'!AH:AH,A106,'подсчет продуктов'!AI:AI)+SUMIF('подсчет продуктов'!AJ:AJ,A106,'подсчет продуктов'!AK:AK)+SUMIF('подсчет продуктов'!AL:AL,A106,'подсчет продуктов'!AM:AM)+SUMIF('подсчет продуктов'!AN:AN,A106,'подсчет продуктов'!AO:AO)</f>
        <v>0</v>
      </c>
      <c r="H106">
        <f>SUMIF('подсчет продуктов'!AQ:AQ,A106,'подсчет продуктов'!AR:AR)+SUMIF('подсчет продуктов'!AS:AS,A106,'подсчет продуктов'!AT:AT)+SUMIF('подсчет продуктов'!AU:AU,A106,'подсчет продуктов'!AV:AV)+SUMIF('подсчет продуктов'!AW:AW,A106,'подсчет продуктов'!AX:AX)+SUMIF('подсчет продуктов'!AY:AY,A106,'подсчет продуктов'!AZ:AZ)+SUMIF('подсчет продуктов'!BA:BA,A106,'подсчет продуктов'!BB:BB)</f>
        <v>0</v>
      </c>
    </row>
    <row r="107" spans="1:8">
      <c r="A107">
        <f>продукты!A108</f>
        <v>0</v>
      </c>
      <c r="B107">
        <f>продукты!B108</f>
        <v>0</v>
      </c>
      <c r="C107">
        <f>продукты!C108</f>
        <v>0</v>
      </c>
      <c r="E107">
        <f>SUMIF('подсчет продуктов'!D:D,A107,'подсчет продуктов'!E:E)+SUMIF('подсчет продуктов'!F:F,A107,'подсчет продуктов'!G:G)+SUMIF('подсчет продуктов'!H:H,A107,'подсчет продуктов'!I:I)+SUMIF('подсчет продуктов'!J:J,A107,'подсчет продуктов'!K:K)+SUMIF('подсчет продуктов'!L:L,A107,'подсчет продуктов'!M:M)+SUMIF('подсчет продуктов'!N:N,A107,'подсчет продуктов'!O:O)</f>
        <v>0</v>
      </c>
      <c r="F107">
        <f>SUMIF('подсчет продуктов'!Q:Q,A107,'подсчет продуктов'!R:R)+SUMIF('подсчет продуктов'!S:S,A107,'подсчет продуктов'!T:T)+SUMIF('подсчет продуктов'!U:U,A107,'подсчет продуктов'!V:V)+SUMIF('подсчет продуктов'!W:W,A107,'подсчет продуктов'!X:X)+SUMIF('подсчет продуктов'!Y:Y,A107,'подсчет продуктов'!Z:Z)+SUMIF('подсчет продуктов'!AA:AA,A107,'подсчет продуктов'!AB:AB)</f>
        <v>0</v>
      </c>
      <c r="G107">
        <f>SUMIF('подсчет продуктов'!AD:AD,A107,'подсчет продуктов'!AE:AE)+SUMIF('подсчет продуктов'!AF:AF,A107,'подсчет продуктов'!AG:AG)+SUMIF('подсчет продуктов'!AH:AH,A107,'подсчет продуктов'!AI:AI)+SUMIF('подсчет продуктов'!AJ:AJ,A107,'подсчет продуктов'!AK:AK)+SUMIF('подсчет продуктов'!AL:AL,A107,'подсчет продуктов'!AM:AM)+SUMIF('подсчет продуктов'!AN:AN,A107,'подсчет продуктов'!AO:AO)</f>
        <v>0</v>
      </c>
      <c r="H107">
        <f>SUMIF('подсчет продуктов'!AQ:AQ,A107,'подсчет продуктов'!AR:AR)+SUMIF('подсчет продуктов'!AS:AS,A107,'подсчет продуктов'!AT:AT)+SUMIF('подсчет продуктов'!AU:AU,A107,'подсчет продуктов'!AV:AV)+SUMIF('подсчет продуктов'!AW:AW,A107,'подсчет продуктов'!AX:AX)+SUMIF('подсчет продуктов'!AY:AY,A107,'подсчет продуктов'!AZ:AZ)+SUMIF('подсчет продуктов'!BA:BA,A107,'подсчет продуктов'!BB:BB)</f>
        <v>0</v>
      </c>
    </row>
    <row r="108" spans="1:8">
      <c r="A108">
        <f>продукты!A109</f>
        <v>0</v>
      </c>
      <c r="B108">
        <f>продукты!B109</f>
        <v>0</v>
      </c>
      <c r="C108">
        <f>продукты!C109</f>
        <v>0</v>
      </c>
      <c r="E108">
        <f>SUMIF('подсчет продуктов'!D:D,A108,'подсчет продуктов'!E:E)+SUMIF('подсчет продуктов'!F:F,A108,'подсчет продуктов'!G:G)+SUMIF('подсчет продуктов'!H:H,A108,'подсчет продуктов'!I:I)+SUMIF('подсчет продуктов'!J:J,A108,'подсчет продуктов'!K:K)+SUMIF('подсчет продуктов'!L:L,A108,'подсчет продуктов'!M:M)+SUMIF('подсчет продуктов'!N:N,A108,'подсчет продуктов'!O:O)</f>
        <v>0</v>
      </c>
      <c r="F108">
        <f>SUMIF('подсчет продуктов'!Q:Q,A108,'подсчет продуктов'!R:R)+SUMIF('подсчет продуктов'!S:S,A108,'подсчет продуктов'!T:T)+SUMIF('подсчет продуктов'!U:U,A108,'подсчет продуктов'!V:V)+SUMIF('подсчет продуктов'!W:W,A108,'подсчет продуктов'!X:X)+SUMIF('подсчет продуктов'!Y:Y,A108,'подсчет продуктов'!Z:Z)+SUMIF('подсчет продуктов'!AA:AA,A108,'подсчет продуктов'!AB:AB)</f>
        <v>0</v>
      </c>
      <c r="G108">
        <f>SUMIF('подсчет продуктов'!AD:AD,A108,'подсчет продуктов'!AE:AE)+SUMIF('подсчет продуктов'!AF:AF,A108,'подсчет продуктов'!AG:AG)+SUMIF('подсчет продуктов'!AH:AH,A108,'подсчет продуктов'!AI:AI)+SUMIF('подсчет продуктов'!AJ:AJ,A108,'подсчет продуктов'!AK:AK)+SUMIF('подсчет продуктов'!AL:AL,A108,'подсчет продуктов'!AM:AM)+SUMIF('подсчет продуктов'!AN:AN,A108,'подсчет продуктов'!AO:AO)</f>
        <v>0</v>
      </c>
      <c r="H108">
        <f>SUMIF('подсчет продуктов'!AQ:AQ,A108,'подсчет продуктов'!AR:AR)+SUMIF('подсчет продуктов'!AS:AS,A108,'подсчет продуктов'!AT:AT)+SUMIF('подсчет продуктов'!AU:AU,A108,'подсчет продуктов'!AV:AV)+SUMIF('подсчет продуктов'!AW:AW,A108,'подсчет продуктов'!AX:AX)+SUMIF('подсчет продуктов'!AY:AY,A108,'подсчет продуктов'!AZ:AZ)+SUMIF('подсчет продуктов'!BA:BA,A108,'подсчет продуктов'!BB:BB)</f>
        <v>0</v>
      </c>
    </row>
    <row r="109" spans="1:8">
      <c r="A109">
        <f>продукты!A110</f>
        <v>0</v>
      </c>
      <c r="B109">
        <f>продукты!B110</f>
        <v>0</v>
      </c>
      <c r="C109">
        <f>продукты!C110</f>
        <v>0</v>
      </c>
      <c r="E109">
        <f>SUMIF('подсчет продуктов'!D:D,A109,'подсчет продуктов'!E:E)+SUMIF('подсчет продуктов'!F:F,A109,'подсчет продуктов'!G:G)+SUMIF('подсчет продуктов'!H:H,A109,'подсчет продуктов'!I:I)+SUMIF('подсчет продуктов'!J:J,A109,'подсчет продуктов'!K:K)+SUMIF('подсчет продуктов'!L:L,A109,'подсчет продуктов'!M:M)+SUMIF('подсчет продуктов'!N:N,A109,'подсчет продуктов'!O:O)</f>
        <v>0</v>
      </c>
      <c r="F109">
        <f>SUMIF('подсчет продуктов'!Q:Q,A109,'подсчет продуктов'!R:R)+SUMIF('подсчет продуктов'!S:S,A109,'подсчет продуктов'!T:T)+SUMIF('подсчет продуктов'!U:U,A109,'подсчет продуктов'!V:V)+SUMIF('подсчет продуктов'!W:W,A109,'подсчет продуктов'!X:X)+SUMIF('подсчет продуктов'!Y:Y,A109,'подсчет продуктов'!Z:Z)+SUMIF('подсчет продуктов'!AA:AA,A109,'подсчет продуктов'!AB:AB)</f>
        <v>0</v>
      </c>
      <c r="G109">
        <f>SUMIF('подсчет продуктов'!AD:AD,A109,'подсчет продуктов'!AE:AE)+SUMIF('подсчет продуктов'!AF:AF,A109,'подсчет продуктов'!AG:AG)+SUMIF('подсчет продуктов'!AH:AH,A109,'подсчет продуктов'!AI:AI)+SUMIF('подсчет продуктов'!AJ:AJ,A109,'подсчет продуктов'!AK:AK)+SUMIF('подсчет продуктов'!AL:AL,A109,'подсчет продуктов'!AM:AM)+SUMIF('подсчет продуктов'!AN:AN,A109,'подсчет продуктов'!AO:AO)</f>
        <v>0</v>
      </c>
      <c r="H109">
        <f>SUMIF('подсчет продуктов'!AQ:AQ,A109,'подсчет продуктов'!AR:AR)+SUMIF('подсчет продуктов'!AS:AS,A109,'подсчет продуктов'!AT:AT)+SUMIF('подсчет продуктов'!AU:AU,A109,'подсчет продуктов'!AV:AV)+SUMIF('подсчет продуктов'!AW:AW,A109,'подсчет продуктов'!AX:AX)+SUMIF('подсчет продуктов'!AY:AY,A109,'подсчет продуктов'!AZ:AZ)+SUMIF('подсчет продуктов'!BA:BA,A109,'подсчет продуктов'!BB:BB)</f>
        <v>0</v>
      </c>
    </row>
    <row r="110" spans="1:8">
      <c r="A110">
        <f>продукты!A111</f>
        <v>0</v>
      </c>
      <c r="B110">
        <f>продукты!B111</f>
        <v>0</v>
      </c>
      <c r="C110">
        <f>продукты!C111</f>
        <v>0</v>
      </c>
      <c r="E110">
        <f>SUMIF('подсчет продуктов'!D:D,A110,'подсчет продуктов'!E:E)+SUMIF('подсчет продуктов'!F:F,A110,'подсчет продуктов'!G:G)+SUMIF('подсчет продуктов'!H:H,A110,'подсчет продуктов'!I:I)+SUMIF('подсчет продуктов'!J:J,A110,'подсчет продуктов'!K:K)+SUMIF('подсчет продуктов'!L:L,A110,'подсчет продуктов'!M:M)+SUMIF('подсчет продуктов'!N:N,A110,'подсчет продуктов'!O:O)</f>
        <v>0</v>
      </c>
      <c r="F110">
        <f>SUMIF('подсчет продуктов'!Q:Q,A110,'подсчет продуктов'!R:R)+SUMIF('подсчет продуктов'!S:S,A110,'подсчет продуктов'!T:T)+SUMIF('подсчет продуктов'!U:U,A110,'подсчет продуктов'!V:V)+SUMIF('подсчет продуктов'!W:W,A110,'подсчет продуктов'!X:X)+SUMIF('подсчет продуктов'!Y:Y,A110,'подсчет продуктов'!Z:Z)+SUMIF('подсчет продуктов'!AA:AA,A110,'подсчет продуктов'!AB:AB)</f>
        <v>0</v>
      </c>
      <c r="G110">
        <f>SUMIF('подсчет продуктов'!AD:AD,A110,'подсчет продуктов'!AE:AE)+SUMIF('подсчет продуктов'!AF:AF,A110,'подсчет продуктов'!AG:AG)+SUMIF('подсчет продуктов'!AH:AH,A110,'подсчет продуктов'!AI:AI)+SUMIF('подсчет продуктов'!AJ:AJ,A110,'подсчет продуктов'!AK:AK)+SUMIF('подсчет продуктов'!AL:AL,A110,'подсчет продуктов'!AM:AM)+SUMIF('подсчет продуктов'!AN:AN,A110,'подсчет продуктов'!AO:AO)</f>
        <v>0</v>
      </c>
      <c r="H110">
        <f>SUMIF('подсчет продуктов'!AQ:AQ,A110,'подсчет продуктов'!AR:AR)+SUMIF('подсчет продуктов'!AS:AS,A110,'подсчет продуктов'!AT:AT)+SUMIF('подсчет продуктов'!AU:AU,A110,'подсчет продуктов'!AV:AV)+SUMIF('подсчет продуктов'!AW:AW,A110,'подсчет продуктов'!AX:AX)+SUMIF('подсчет продуктов'!AY:AY,A110,'подсчет продуктов'!AZ:AZ)+SUMIF('подсчет продуктов'!BA:BA,A110,'подсчет продуктов'!BB:BB)</f>
        <v>0</v>
      </c>
    </row>
    <row r="111" spans="1:8">
      <c r="A111">
        <f>продукты!A112</f>
        <v>0</v>
      </c>
      <c r="B111">
        <f>продукты!B112</f>
        <v>0</v>
      </c>
      <c r="C111">
        <f>продукты!C112</f>
        <v>0</v>
      </c>
      <c r="E111">
        <f>SUMIF('подсчет продуктов'!D:D,A111,'подсчет продуктов'!E:E)+SUMIF('подсчет продуктов'!F:F,A111,'подсчет продуктов'!G:G)+SUMIF('подсчет продуктов'!H:H,A111,'подсчет продуктов'!I:I)+SUMIF('подсчет продуктов'!J:J,A111,'подсчет продуктов'!K:K)+SUMIF('подсчет продуктов'!L:L,A111,'подсчет продуктов'!M:M)+SUMIF('подсчет продуктов'!N:N,A111,'подсчет продуктов'!O:O)</f>
        <v>0</v>
      </c>
      <c r="F111">
        <f>SUMIF('подсчет продуктов'!Q:Q,A111,'подсчет продуктов'!R:R)+SUMIF('подсчет продуктов'!S:S,A111,'подсчет продуктов'!T:T)+SUMIF('подсчет продуктов'!U:U,A111,'подсчет продуктов'!V:V)+SUMIF('подсчет продуктов'!W:W,A111,'подсчет продуктов'!X:X)+SUMIF('подсчет продуктов'!Y:Y,A111,'подсчет продуктов'!Z:Z)+SUMIF('подсчет продуктов'!AA:AA,A111,'подсчет продуктов'!AB:AB)</f>
        <v>0</v>
      </c>
      <c r="G111">
        <f>SUMIF('подсчет продуктов'!AD:AD,A111,'подсчет продуктов'!AE:AE)+SUMIF('подсчет продуктов'!AF:AF,A111,'подсчет продуктов'!AG:AG)+SUMIF('подсчет продуктов'!AH:AH,A111,'подсчет продуктов'!AI:AI)+SUMIF('подсчет продуктов'!AJ:AJ,A111,'подсчет продуктов'!AK:AK)+SUMIF('подсчет продуктов'!AL:AL,A111,'подсчет продуктов'!AM:AM)+SUMIF('подсчет продуктов'!AN:AN,A111,'подсчет продуктов'!AO:AO)</f>
        <v>0</v>
      </c>
      <c r="H111">
        <f>SUMIF('подсчет продуктов'!AQ:AQ,A111,'подсчет продуктов'!AR:AR)+SUMIF('подсчет продуктов'!AS:AS,A111,'подсчет продуктов'!AT:AT)+SUMIF('подсчет продуктов'!AU:AU,A111,'подсчет продуктов'!AV:AV)+SUMIF('подсчет продуктов'!AW:AW,A111,'подсчет продуктов'!AX:AX)+SUMIF('подсчет продуктов'!AY:AY,A111,'подсчет продуктов'!AZ:AZ)+SUMIF('подсчет продуктов'!BA:BA,A111,'подсчет продуктов'!BB:BB)</f>
        <v>0</v>
      </c>
    </row>
    <row r="112" spans="1:8">
      <c r="A112">
        <f>продукты!A113</f>
        <v>0</v>
      </c>
      <c r="B112">
        <f>продукты!B113</f>
        <v>0</v>
      </c>
      <c r="C112">
        <f>продукты!C113</f>
        <v>0</v>
      </c>
      <c r="E112">
        <f>SUMIF('подсчет продуктов'!D:D,A112,'подсчет продуктов'!E:E)+SUMIF('подсчет продуктов'!F:F,A112,'подсчет продуктов'!G:G)+SUMIF('подсчет продуктов'!H:H,A112,'подсчет продуктов'!I:I)+SUMIF('подсчет продуктов'!J:J,A112,'подсчет продуктов'!K:K)+SUMIF('подсчет продуктов'!L:L,A112,'подсчет продуктов'!M:M)+SUMIF('подсчет продуктов'!N:N,A112,'подсчет продуктов'!O:O)</f>
        <v>0</v>
      </c>
      <c r="F112">
        <f>SUMIF('подсчет продуктов'!Q:Q,A112,'подсчет продуктов'!R:R)+SUMIF('подсчет продуктов'!S:S,A112,'подсчет продуктов'!T:T)+SUMIF('подсчет продуктов'!U:U,A112,'подсчет продуктов'!V:V)+SUMIF('подсчет продуктов'!W:W,A112,'подсчет продуктов'!X:X)+SUMIF('подсчет продуктов'!Y:Y,A112,'подсчет продуктов'!Z:Z)+SUMIF('подсчет продуктов'!AA:AA,A112,'подсчет продуктов'!AB:AB)</f>
        <v>0</v>
      </c>
      <c r="G112">
        <f>SUMIF('подсчет продуктов'!AD:AD,A112,'подсчет продуктов'!AE:AE)+SUMIF('подсчет продуктов'!AF:AF,A112,'подсчет продуктов'!AG:AG)+SUMIF('подсчет продуктов'!AH:AH,A112,'подсчет продуктов'!AI:AI)+SUMIF('подсчет продуктов'!AJ:AJ,A112,'подсчет продуктов'!AK:AK)+SUMIF('подсчет продуктов'!AL:AL,A112,'подсчет продуктов'!AM:AM)+SUMIF('подсчет продуктов'!AN:AN,A112,'подсчет продуктов'!AO:AO)</f>
        <v>0</v>
      </c>
      <c r="H112">
        <f>SUMIF('подсчет продуктов'!AQ:AQ,A112,'подсчет продуктов'!AR:AR)+SUMIF('подсчет продуктов'!AS:AS,A112,'подсчет продуктов'!AT:AT)+SUMIF('подсчет продуктов'!AU:AU,A112,'подсчет продуктов'!AV:AV)+SUMIF('подсчет продуктов'!AW:AW,A112,'подсчет продуктов'!AX:AX)+SUMIF('подсчет продуктов'!AY:AY,A112,'подсчет продуктов'!AZ:AZ)+SUMIF('подсчет продуктов'!BA:BA,A112,'подсчет продуктов'!BB:BB)</f>
        <v>0</v>
      </c>
    </row>
    <row r="113" spans="1:8">
      <c r="A113">
        <f>продукты!A114</f>
        <v>0</v>
      </c>
      <c r="B113">
        <f>продукты!B114</f>
        <v>0</v>
      </c>
      <c r="C113">
        <f>продукты!C114</f>
        <v>0</v>
      </c>
      <c r="E113">
        <f>SUMIF('подсчет продуктов'!D:D,A113,'подсчет продуктов'!E:E)+SUMIF('подсчет продуктов'!F:F,A113,'подсчет продуктов'!G:G)+SUMIF('подсчет продуктов'!H:H,A113,'подсчет продуктов'!I:I)+SUMIF('подсчет продуктов'!J:J,A113,'подсчет продуктов'!K:K)+SUMIF('подсчет продуктов'!L:L,A113,'подсчет продуктов'!M:M)+SUMIF('подсчет продуктов'!N:N,A113,'подсчет продуктов'!O:O)</f>
        <v>0</v>
      </c>
      <c r="F113">
        <f>SUMIF('подсчет продуктов'!Q:Q,A113,'подсчет продуктов'!R:R)+SUMIF('подсчет продуктов'!S:S,A113,'подсчет продуктов'!T:T)+SUMIF('подсчет продуктов'!U:U,A113,'подсчет продуктов'!V:V)+SUMIF('подсчет продуктов'!W:W,A113,'подсчет продуктов'!X:X)+SUMIF('подсчет продуктов'!Y:Y,A113,'подсчет продуктов'!Z:Z)+SUMIF('подсчет продуктов'!AA:AA,A113,'подсчет продуктов'!AB:AB)</f>
        <v>0</v>
      </c>
      <c r="G113">
        <f>SUMIF('подсчет продуктов'!AD:AD,A113,'подсчет продуктов'!AE:AE)+SUMIF('подсчет продуктов'!AF:AF,A113,'подсчет продуктов'!AG:AG)+SUMIF('подсчет продуктов'!AH:AH,A113,'подсчет продуктов'!AI:AI)+SUMIF('подсчет продуктов'!AJ:AJ,A113,'подсчет продуктов'!AK:AK)+SUMIF('подсчет продуктов'!AL:AL,A113,'подсчет продуктов'!AM:AM)+SUMIF('подсчет продуктов'!AN:AN,A113,'подсчет продуктов'!AO:AO)</f>
        <v>0</v>
      </c>
      <c r="H113">
        <f>SUMIF('подсчет продуктов'!AQ:AQ,A113,'подсчет продуктов'!AR:AR)+SUMIF('подсчет продуктов'!AS:AS,A113,'подсчет продуктов'!AT:AT)+SUMIF('подсчет продуктов'!AU:AU,A113,'подсчет продуктов'!AV:AV)+SUMIF('подсчет продуктов'!AW:AW,A113,'подсчет продуктов'!AX:AX)+SUMIF('подсчет продуктов'!AY:AY,A113,'подсчет продуктов'!AZ:AZ)+SUMIF('подсчет продуктов'!BA:BA,A113,'подсчет продуктов'!BB:BB)</f>
        <v>0</v>
      </c>
    </row>
    <row r="114" spans="1:8">
      <c r="A114">
        <f>продукты!A115</f>
        <v>0</v>
      </c>
      <c r="B114">
        <f>продукты!B115</f>
        <v>0</v>
      </c>
      <c r="C114">
        <f>продукты!C115</f>
        <v>0</v>
      </c>
      <c r="E114">
        <f>SUMIF('подсчет продуктов'!D:D,A114,'подсчет продуктов'!E:E)+SUMIF('подсчет продуктов'!F:F,A114,'подсчет продуктов'!G:G)+SUMIF('подсчет продуктов'!H:H,A114,'подсчет продуктов'!I:I)+SUMIF('подсчет продуктов'!J:J,A114,'подсчет продуктов'!K:K)+SUMIF('подсчет продуктов'!L:L,A114,'подсчет продуктов'!M:M)+SUMIF('подсчет продуктов'!N:N,A114,'подсчет продуктов'!O:O)</f>
        <v>0</v>
      </c>
      <c r="F114">
        <f>SUMIF('подсчет продуктов'!Q:Q,A114,'подсчет продуктов'!R:R)+SUMIF('подсчет продуктов'!S:S,A114,'подсчет продуктов'!T:T)+SUMIF('подсчет продуктов'!U:U,A114,'подсчет продуктов'!V:V)+SUMIF('подсчет продуктов'!W:W,A114,'подсчет продуктов'!X:X)+SUMIF('подсчет продуктов'!Y:Y,A114,'подсчет продуктов'!Z:Z)+SUMIF('подсчет продуктов'!AA:AA,A114,'подсчет продуктов'!AB:AB)</f>
        <v>0</v>
      </c>
      <c r="G114">
        <f>SUMIF('подсчет продуктов'!AD:AD,A114,'подсчет продуктов'!AE:AE)+SUMIF('подсчет продуктов'!AF:AF,A114,'подсчет продуктов'!AG:AG)+SUMIF('подсчет продуктов'!AH:AH,A114,'подсчет продуктов'!AI:AI)+SUMIF('подсчет продуктов'!AJ:AJ,A114,'подсчет продуктов'!AK:AK)+SUMIF('подсчет продуктов'!AL:AL,A114,'подсчет продуктов'!AM:AM)+SUMIF('подсчет продуктов'!AN:AN,A114,'подсчет продуктов'!AO:AO)</f>
        <v>0</v>
      </c>
      <c r="H114">
        <f>SUMIF('подсчет продуктов'!AQ:AQ,A114,'подсчет продуктов'!AR:AR)+SUMIF('подсчет продуктов'!AS:AS,A114,'подсчет продуктов'!AT:AT)+SUMIF('подсчет продуктов'!AU:AU,A114,'подсчет продуктов'!AV:AV)+SUMIF('подсчет продуктов'!AW:AW,A114,'подсчет продуктов'!AX:AX)+SUMIF('подсчет продуктов'!AY:AY,A114,'подсчет продуктов'!AZ:AZ)+SUMIF('подсчет продуктов'!BA:BA,A114,'подсчет продуктов'!BB:BB)</f>
        <v>0</v>
      </c>
    </row>
    <row r="115" spans="1:8">
      <c r="A115">
        <f>продукты!A116</f>
        <v>0</v>
      </c>
      <c r="B115">
        <f>продукты!B116</f>
        <v>0</v>
      </c>
      <c r="C115">
        <f>продукты!C116</f>
        <v>0</v>
      </c>
      <c r="E115">
        <f>SUMIF('подсчет продуктов'!D:D,A115,'подсчет продуктов'!E:E)+SUMIF('подсчет продуктов'!F:F,A115,'подсчет продуктов'!G:G)+SUMIF('подсчет продуктов'!H:H,A115,'подсчет продуктов'!I:I)+SUMIF('подсчет продуктов'!J:J,A115,'подсчет продуктов'!K:K)+SUMIF('подсчет продуктов'!L:L,A115,'подсчет продуктов'!M:M)+SUMIF('подсчет продуктов'!N:N,A115,'подсчет продуктов'!O:O)</f>
        <v>0</v>
      </c>
      <c r="F115">
        <f>SUMIF('подсчет продуктов'!Q:Q,A115,'подсчет продуктов'!R:R)+SUMIF('подсчет продуктов'!S:S,A115,'подсчет продуктов'!T:T)+SUMIF('подсчет продуктов'!U:U,A115,'подсчет продуктов'!V:V)+SUMIF('подсчет продуктов'!W:W,A115,'подсчет продуктов'!X:X)+SUMIF('подсчет продуктов'!Y:Y,A115,'подсчет продуктов'!Z:Z)+SUMIF('подсчет продуктов'!AA:AA,A115,'подсчет продуктов'!AB:AB)</f>
        <v>0</v>
      </c>
      <c r="G115">
        <f>SUMIF('подсчет продуктов'!AD:AD,A115,'подсчет продуктов'!AE:AE)+SUMIF('подсчет продуктов'!AF:AF,A115,'подсчет продуктов'!AG:AG)+SUMIF('подсчет продуктов'!AH:AH,A115,'подсчет продуктов'!AI:AI)+SUMIF('подсчет продуктов'!AJ:AJ,A115,'подсчет продуктов'!AK:AK)+SUMIF('подсчет продуктов'!AL:AL,A115,'подсчет продуктов'!AM:AM)+SUMIF('подсчет продуктов'!AN:AN,A115,'подсчет продуктов'!AO:AO)</f>
        <v>0</v>
      </c>
      <c r="H115">
        <f>SUMIF('подсчет продуктов'!AQ:AQ,A115,'подсчет продуктов'!AR:AR)+SUMIF('подсчет продуктов'!AS:AS,A115,'подсчет продуктов'!AT:AT)+SUMIF('подсчет продуктов'!AU:AU,A115,'подсчет продуктов'!AV:AV)+SUMIF('подсчет продуктов'!AW:AW,A115,'подсчет продуктов'!AX:AX)+SUMIF('подсчет продуктов'!AY:AY,A115,'подсчет продуктов'!AZ:AZ)+SUMIF('подсчет продуктов'!BA:BA,A115,'подсчет продуктов'!BB:BB)</f>
        <v>0</v>
      </c>
    </row>
    <row r="116" spans="1:8">
      <c r="A116">
        <f>продукты!A117</f>
        <v>0</v>
      </c>
      <c r="B116">
        <f>продукты!B117</f>
        <v>0</v>
      </c>
      <c r="C116">
        <f>продукты!C117</f>
        <v>0</v>
      </c>
      <c r="E116">
        <f>SUMIF('подсчет продуктов'!D:D,A116,'подсчет продуктов'!E:E)+SUMIF('подсчет продуктов'!F:F,A116,'подсчет продуктов'!G:G)+SUMIF('подсчет продуктов'!H:H,A116,'подсчет продуктов'!I:I)+SUMIF('подсчет продуктов'!J:J,A116,'подсчет продуктов'!K:K)+SUMIF('подсчет продуктов'!L:L,A116,'подсчет продуктов'!M:M)+SUMIF('подсчет продуктов'!N:N,A116,'подсчет продуктов'!O:O)</f>
        <v>0</v>
      </c>
      <c r="F116">
        <f>SUMIF('подсчет продуктов'!Q:Q,A116,'подсчет продуктов'!R:R)+SUMIF('подсчет продуктов'!S:S,A116,'подсчет продуктов'!T:T)+SUMIF('подсчет продуктов'!U:U,A116,'подсчет продуктов'!V:V)+SUMIF('подсчет продуктов'!W:W,A116,'подсчет продуктов'!X:X)+SUMIF('подсчет продуктов'!Y:Y,A116,'подсчет продуктов'!Z:Z)+SUMIF('подсчет продуктов'!AA:AA,A116,'подсчет продуктов'!AB:AB)</f>
        <v>0</v>
      </c>
      <c r="G116">
        <f>SUMIF('подсчет продуктов'!AD:AD,A116,'подсчет продуктов'!AE:AE)+SUMIF('подсчет продуктов'!AF:AF,A116,'подсчет продуктов'!AG:AG)+SUMIF('подсчет продуктов'!AH:AH,A116,'подсчет продуктов'!AI:AI)+SUMIF('подсчет продуктов'!AJ:AJ,A116,'подсчет продуктов'!AK:AK)+SUMIF('подсчет продуктов'!AL:AL,A116,'подсчет продуктов'!AM:AM)+SUMIF('подсчет продуктов'!AN:AN,A116,'подсчет продуктов'!AO:AO)</f>
        <v>0</v>
      </c>
      <c r="H116">
        <f>SUMIF('подсчет продуктов'!AQ:AQ,A116,'подсчет продуктов'!AR:AR)+SUMIF('подсчет продуктов'!AS:AS,A116,'подсчет продуктов'!AT:AT)+SUMIF('подсчет продуктов'!AU:AU,A116,'подсчет продуктов'!AV:AV)+SUMIF('подсчет продуктов'!AW:AW,A116,'подсчет продуктов'!AX:AX)+SUMIF('подсчет продуктов'!AY:AY,A116,'подсчет продуктов'!AZ:AZ)+SUMIF('подсчет продуктов'!BA:BA,A116,'подсчет продуктов'!BB:BB)</f>
        <v>0</v>
      </c>
    </row>
    <row r="117" spans="1:8">
      <c r="A117">
        <f>продукты!A118</f>
        <v>0</v>
      </c>
      <c r="B117">
        <f>продукты!B118</f>
        <v>0</v>
      </c>
      <c r="C117">
        <f>продукты!C118</f>
        <v>0</v>
      </c>
      <c r="E117">
        <f>SUMIF('подсчет продуктов'!D:D,A117,'подсчет продуктов'!E:E)+SUMIF('подсчет продуктов'!F:F,A117,'подсчет продуктов'!G:G)+SUMIF('подсчет продуктов'!H:H,A117,'подсчет продуктов'!I:I)+SUMIF('подсчет продуктов'!J:J,A117,'подсчет продуктов'!K:K)+SUMIF('подсчет продуктов'!L:L,A117,'подсчет продуктов'!M:M)+SUMIF('подсчет продуктов'!N:N,A117,'подсчет продуктов'!O:O)</f>
        <v>0</v>
      </c>
      <c r="F117">
        <f>SUMIF('подсчет продуктов'!Q:Q,A117,'подсчет продуктов'!R:R)+SUMIF('подсчет продуктов'!S:S,A117,'подсчет продуктов'!T:T)+SUMIF('подсчет продуктов'!U:U,A117,'подсчет продуктов'!V:V)+SUMIF('подсчет продуктов'!W:W,A117,'подсчет продуктов'!X:X)+SUMIF('подсчет продуктов'!Y:Y,A117,'подсчет продуктов'!Z:Z)+SUMIF('подсчет продуктов'!AA:AA,A117,'подсчет продуктов'!AB:AB)</f>
        <v>0</v>
      </c>
      <c r="G117">
        <f>SUMIF('подсчет продуктов'!AD:AD,A117,'подсчет продуктов'!AE:AE)+SUMIF('подсчет продуктов'!AF:AF,A117,'подсчет продуктов'!AG:AG)+SUMIF('подсчет продуктов'!AH:AH,A117,'подсчет продуктов'!AI:AI)+SUMIF('подсчет продуктов'!AJ:AJ,A117,'подсчет продуктов'!AK:AK)+SUMIF('подсчет продуктов'!AL:AL,A117,'подсчет продуктов'!AM:AM)+SUMIF('подсчет продуктов'!AN:AN,A117,'подсчет продуктов'!AO:AO)</f>
        <v>0</v>
      </c>
      <c r="H117">
        <f>SUMIF('подсчет продуктов'!AQ:AQ,A117,'подсчет продуктов'!AR:AR)+SUMIF('подсчет продуктов'!AS:AS,A117,'подсчет продуктов'!AT:AT)+SUMIF('подсчет продуктов'!AU:AU,A117,'подсчет продуктов'!AV:AV)+SUMIF('подсчет продуктов'!AW:AW,A117,'подсчет продуктов'!AX:AX)+SUMIF('подсчет продуктов'!AY:AY,A117,'подсчет продуктов'!AZ:AZ)+SUMIF('подсчет продуктов'!BA:BA,A117,'подсчет продуктов'!BB:BB)</f>
        <v>0</v>
      </c>
    </row>
    <row r="118" spans="1:8">
      <c r="A118">
        <f>продукты!A119</f>
        <v>0</v>
      </c>
      <c r="B118">
        <f>продукты!B119</f>
        <v>0</v>
      </c>
      <c r="C118">
        <f>продукты!C119</f>
        <v>0</v>
      </c>
      <c r="E118">
        <f>SUMIF('подсчет продуктов'!D:D,A118,'подсчет продуктов'!E:E)+SUMIF('подсчет продуктов'!F:F,A118,'подсчет продуктов'!G:G)+SUMIF('подсчет продуктов'!H:H,A118,'подсчет продуктов'!I:I)+SUMIF('подсчет продуктов'!J:J,A118,'подсчет продуктов'!K:K)+SUMIF('подсчет продуктов'!L:L,A118,'подсчет продуктов'!M:M)+SUMIF('подсчет продуктов'!N:N,A118,'подсчет продуктов'!O:O)</f>
        <v>0</v>
      </c>
      <c r="F118">
        <f>SUMIF('подсчет продуктов'!Q:Q,A118,'подсчет продуктов'!R:R)+SUMIF('подсчет продуктов'!S:S,A118,'подсчет продуктов'!T:T)+SUMIF('подсчет продуктов'!U:U,A118,'подсчет продуктов'!V:V)+SUMIF('подсчет продуктов'!W:W,A118,'подсчет продуктов'!X:X)+SUMIF('подсчет продуктов'!Y:Y,A118,'подсчет продуктов'!Z:Z)+SUMIF('подсчет продуктов'!AA:AA,A118,'подсчет продуктов'!AB:AB)</f>
        <v>0</v>
      </c>
      <c r="G118">
        <f>SUMIF('подсчет продуктов'!AD:AD,A118,'подсчет продуктов'!AE:AE)+SUMIF('подсчет продуктов'!AF:AF,A118,'подсчет продуктов'!AG:AG)+SUMIF('подсчет продуктов'!AH:AH,A118,'подсчет продуктов'!AI:AI)+SUMIF('подсчет продуктов'!AJ:AJ,A118,'подсчет продуктов'!AK:AK)+SUMIF('подсчет продуктов'!AL:AL,A118,'подсчет продуктов'!AM:AM)+SUMIF('подсчет продуктов'!AN:AN,A118,'подсчет продуктов'!AO:AO)</f>
        <v>0</v>
      </c>
      <c r="H118">
        <f>SUMIF('подсчет продуктов'!AQ:AQ,A118,'подсчет продуктов'!AR:AR)+SUMIF('подсчет продуктов'!AS:AS,A118,'подсчет продуктов'!AT:AT)+SUMIF('подсчет продуктов'!AU:AU,A118,'подсчет продуктов'!AV:AV)+SUMIF('подсчет продуктов'!AW:AW,A118,'подсчет продуктов'!AX:AX)+SUMIF('подсчет продуктов'!AY:AY,A118,'подсчет продуктов'!AZ:AZ)+SUMIF('подсчет продуктов'!BA:BA,A118,'подсчет продуктов'!BB:BB)</f>
        <v>0</v>
      </c>
    </row>
    <row r="119" spans="1:8">
      <c r="A119">
        <f>продукты!A120</f>
        <v>0</v>
      </c>
      <c r="B119">
        <f>продукты!B120</f>
        <v>0</v>
      </c>
      <c r="C119">
        <f>продукты!C120</f>
        <v>0</v>
      </c>
      <c r="E119">
        <f>SUMIF('подсчет продуктов'!D:D,A119,'подсчет продуктов'!E:E)+SUMIF('подсчет продуктов'!F:F,A119,'подсчет продуктов'!G:G)+SUMIF('подсчет продуктов'!H:H,A119,'подсчет продуктов'!I:I)+SUMIF('подсчет продуктов'!J:J,A119,'подсчет продуктов'!K:K)+SUMIF('подсчет продуктов'!L:L,A119,'подсчет продуктов'!M:M)+SUMIF('подсчет продуктов'!N:N,A119,'подсчет продуктов'!O:O)</f>
        <v>0</v>
      </c>
      <c r="F119">
        <f>SUMIF('подсчет продуктов'!Q:Q,A119,'подсчет продуктов'!R:R)+SUMIF('подсчет продуктов'!S:S,A119,'подсчет продуктов'!T:T)+SUMIF('подсчет продуктов'!U:U,A119,'подсчет продуктов'!V:V)+SUMIF('подсчет продуктов'!W:W,A119,'подсчет продуктов'!X:X)+SUMIF('подсчет продуктов'!Y:Y,A119,'подсчет продуктов'!Z:Z)+SUMIF('подсчет продуктов'!AA:AA,A119,'подсчет продуктов'!AB:AB)</f>
        <v>0</v>
      </c>
      <c r="G119">
        <f>SUMIF('подсчет продуктов'!AD:AD,A119,'подсчет продуктов'!AE:AE)+SUMIF('подсчет продуктов'!AF:AF,A119,'подсчет продуктов'!AG:AG)+SUMIF('подсчет продуктов'!AH:AH,A119,'подсчет продуктов'!AI:AI)+SUMIF('подсчет продуктов'!AJ:AJ,A119,'подсчет продуктов'!AK:AK)+SUMIF('подсчет продуктов'!AL:AL,A119,'подсчет продуктов'!AM:AM)+SUMIF('подсчет продуктов'!AN:AN,A119,'подсчет продуктов'!AO:AO)</f>
        <v>0</v>
      </c>
      <c r="H119">
        <f>SUMIF('подсчет продуктов'!AQ:AQ,A119,'подсчет продуктов'!AR:AR)+SUMIF('подсчет продуктов'!AS:AS,A119,'подсчет продуктов'!AT:AT)+SUMIF('подсчет продуктов'!AU:AU,A119,'подсчет продуктов'!AV:AV)+SUMIF('подсчет продуктов'!AW:AW,A119,'подсчет продуктов'!AX:AX)+SUMIF('подсчет продуктов'!AY:AY,A119,'подсчет продуктов'!AZ:AZ)+SUMIF('подсчет продуктов'!BA:BA,A119,'подсчет продуктов'!BB:BB)</f>
        <v>0</v>
      </c>
    </row>
    <row r="120" spans="1:8">
      <c r="A120">
        <f>продукты!A121</f>
        <v>0</v>
      </c>
      <c r="B120">
        <f>продукты!B121</f>
        <v>0</v>
      </c>
      <c r="C120">
        <f>продукты!C121</f>
        <v>0</v>
      </c>
      <c r="E120">
        <f>SUMIF('подсчет продуктов'!D:D,A120,'подсчет продуктов'!E:E)+SUMIF('подсчет продуктов'!F:F,A120,'подсчет продуктов'!G:G)+SUMIF('подсчет продуктов'!H:H,A120,'подсчет продуктов'!I:I)+SUMIF('подсчет продуктов'!J:J,A120,'подсчет продуктов'!K:K)+SUMIF('подсчет продуктов'!L:L,A120,'подсчет продуктов'!M:M)+SUMIF('подсчет продуктов'!N:N,A120,'подсчет продуктов'!O:O)</f>
        <v>0</v>
      </c>
      <c r="F120">
        <f>SUMIF('подсчет продуктов'!Q:Q,A120,'подсчет продуктов'!R:R)+SUMIF('подсчет продуктов'!S:S,A120,'подсчет продуктов'!T:T)+SUMIF('подсчет продуктов'!U:U,A120,'подсчет продуктов'!V:V)+SUMIF('подсчет продуктов'!W:W,A120,'подсчет продуктов'!X:X)+SUMIF('подсчет продуктов'!Y:Y,A120,'подсчет продуктов'!Z:Z)+SUMIF('подсчет продуктов'!AA:AA,A120,'подсчет продуктов'!AB:AB)</f>
        <v>0</v>
      </c>
      <c r="G120">
        <f>SUMIF('подсчет продуктов'!AD:AD,A120,'подсчет продуктов'!AE:AE)+SUMIF('подсчет продуктов'!AF:AF,A120,'подсчет продуктов'!AG:AG)+SUMIF('подсчет продуктов'!AH:AH,A120,'подсчет продуктов'!AI:AI)+SUMIF('подсчет продуктов'!AJ:AJ,A120,'подсчет продуктов'!AK:AK)+SUMIF('подсчет продуктов'!AL:AL,A120,'подсчет продуктов'!AM:AM)+SUMIF('подсчет продуктов'!AN:AN,A120,'подсчет продуктов'!AO:AO)</f>
        <v>0</v>
      </c>
      <c r="H120">
        <f>SUMIF('подсчет продуктов'!AQ:AQ,A120,'подсчет продуктов'!AR:AR)+SUMIF('подсчет продуктов'!AS:AS,A120,'подсчет продуктов'!AT:AT)+SUMIF('подсчет продуктов'!AU:AU,A120,'подсчет продуктов'!AV:AV)+SUMIF('подсчет продуктов'!AW:AW,A120,'подсчет продуктов'!AX:AX)+SUMIF('подсчет продуктов'!AY:AY,A120,'подсчет продуктов'!AZ:AZ)+SUMIF('подсчет продуктов'!BA:BA,A120,'подсчет продуктов'!BB:BB)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СТАРТ</vt:lpstr>
      <vt:lpstr>меню</vt:lpstr>
      <vt:lpstr>Что купить</vt:lpstr>
      <vt:lpstr>инструкция для дежурных</vt:lpstr>
      <vt:lpstr>продукты</vt:lpstr>
      <vt:lpstr>блюда</vt:lpstr>
      <vt:lpstr>Ограничения</vt:lpstr>
      <vt:lpstr>подсчет продуктов</vt:lpstr>
      <vt:lpstr>закупка по блюдам</vt:lpstr>
      <vt:lpstr>выбор</vt:lpstr>
      <vt:lpstr>To Do</vt:lpstr>
      <vt:lpstr>вопросы по Экселю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Arkas</dc:creator>
  <cp:lastModifiedBy>EUAstashkina</cp:lastModifiedBy>
  <dcterms:created xsi:type="dcterms:W3CDTF">2016-10-17T18:27:55Z</dcterms:created>
  <dcterms:modified xsi:type="dcterms:W3CDTF">2016-12-07T12:46:14Z</dcterms:modified>
</cp:coreProperties>
</file>